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checkCompatibility="1"/>
  <mc:AlternateContent xmlns:mc="http://schemas.openxmlformats.org/markup-compatibility/2006">
    <mc:Choice Requires="x15">
      <x15ac:absPath xmlns:x15ac="http://schemas.microsoft.com/office/spreadsheetml/2010/11/ac" url="C:\Users\bhupenmistry\Desktop\"/>
    </mc:Choice>
  </mc:AlternateContent>
  <bookViews>
    <workbookView xWindow="7665" yWindow="-15" windowWidth="7650" windowHeight="8460"/>
  </bookViews>
  <sheets>
    <sheet name="Intro" sheetId="1" r:id="rId1"/>
    <sheet name="Example 1" sheetId="2" r:id="rId2"/>
    <sheet name="Example 2" sheetId="10" r:id="rId3"/>
  </sheets>
  <definedNames>
    <definedName name="Acq" localSheetId="2">'Example 2'!$B$5</definedName>
    <definedName name="Acq">'Example 1'!$B$5</definedName>
    <definedName name="Tgt" localSheetId="2">'Example 2'!$C$5</definedName>
    <definedName name="Tgt">'Example 1'!$C$5</definedName>
  </definedNames>
  <calcPr calcId="152511"/>
</workbook>
</file>

<file path=xl/calcChain.xml><?xml version="1.0" encoding="utf-8"?>
<calcChain xmlns="http://schemas.openxmlformats.org/spreadsheetml/2006/main">
  <c r="C112" i="10" l="1"/>
  <c r="C45" i="2" l="1"/>
  <c r="C41" i="2"/>
  <c r="C40" i="2"/>
  <c r="C42" i="2" s="1"/>
  <c r="C47" i="2" s="1"/>
  <c r="C30" i="2"/>
  <c r="C31" i="2" s="1"/>
  <c r="C35" i="2" s="1"/>
  <c r="C22" i="2"/>
  <c r="C18" i="2"/>
  <c r="C10" i="2"/>
  <c r="C50" i="10" l="1"/>
  <c r="C70" i="10" s="1"/>
  <c r="C49" i="10"/>
  <c r="C69" i="10" s="1"/>
  <c r="C84" i="10" s="1"/>
  <c r="C110" i="10" s="1"/>
  <c r="C24" i="2"/>
  <c r="C26" i="2" s="1"/>
  <c r="C33" i="2" s="1"/>
  <c r="C34" i="2" s="1"/>
  <c r="C18" i="10"/>
  <c r="C17" i="10"/>
  <c r="C43" i="10" s="1"/>
  <c r="C61" i="10" s="1"/>
  <c r="C64" i="10" s="1"/>
  <c r="C16" i="10"/>
  <c r="C42" i="10" s="1"/>
  <c r="C58" i="10" s="1"/>
  <c r="C59" i="10" s="1"/>
  <c r="C66" i="10" s="1"/>
  <c r="C15" i="10"/>
  <c r="C9" i="10"/>
  <c r="C8" i="10"/>
  <c r="C32" i="10" s="1"/>
  <c r="C33" i="10" s="1"/>
  <c r="C7" i="10"/>
  <c r="C47" i="10" s="1"/>
  <c r="C63" i="10" s="1"/>
  <c r="C82" i="10" s="1"/>
  <c r="C102" i="10" s="1"/>
  <c r="C6" i="10"/>
  <c r="C11" i="10" s="1"/>
  <c r="C37" i="10" l="1"/>
  <c r="C79" i="10"/>
  <c r="C20" i="10"/>
  <c r="C80" i="10"/>
  <c r="C85" i="10"/>
  <c r="C111" i="10" s="1"/>
  <c r="C113" i="10" s="1"/>
  <c r="C71" i="10"/>
  <c r="C73" i="10" s="1"/>
  <c r="C24" i="10"/>
  <c r="C44" i="10"/>
  <c r="C52" i="10" s="1"/>
  <c r="C26" i="10"/>
  <c r="C100" i="10"/>
  <c r="B109" i="10"/>
  <c r="B78" i="10"/>
  <c r="B98" i="10" s="1"/>
  <c r="B113" i="10"/>
  <c r="B112" i="10"/>
  <c r="B63" i="10"/>
  <c r="B82" i="10" s="1"/>
  <c r="B102" i="10" s="1"/>
  <c r="B47" i="10"/>
  <c r="B50" i="10"/>
  <c r="B70" i="10" s="1"/>
  <c r="B85" i="10" s="1"/>
  <c r="B49" i="10"/>
  <c r="B69" i="10" s="1"/>
  <c r="B84" i="10" s="1"/>
  <c r="C99" i="10" l="1"/>
  <c r="C105" i="10" s="1"/>
  <c r="C107" i="10" s="1"/>
  <c r="C115" i="10" s="1"/>
  <c r="C86" i="10"/>
  <c r="C88" i="10" s="1"/>
  <c r="C92" i="10" s="1"/>
  <c r="B110" i="10"/>
  <c r="B111" i="10"/>
  <c r="C28" i="10"/>
  <c r="C35" i="10" s="1"/>
  <c r="C36" i="10" s="1"/>
</calcChain>
</file>

<file path=xl/comments1.xml><?xml version="1.0" encoding="utf-8"?>
<comments xmlns="http://schemas.openxmlformats.org/spreadsheetml/2006/main">
  <authors>
    <author>Ascoli</author>
  </authors>
  <commentList>
    <comment ref="D24" authorId="0" shapeId="0">
      <text>
        <r>
          <rPr>
            <sz val="8"/>
            <color indexed="81"/>
            <rFont val="Tahoma"/>
            <family val="2"/>
          </rPr>
          <t>Latest historical year</t>
        </r>
      </text>
    </comment>
  </commentList>
</comments>
</file>

<file path=xl/sharedStrings.xml><?xml version="1.0" encoding="utf-8"?>
<sst xmlns="http://schemas.openxmlformats.org/spreadsheetml/2006/main" count="161" uniqueCount="103">
  <si>
    <t>Special features:</t>
  </si>
  <si>
    <t>Ü</t>
  </si>
  <si>
    <t>www.crunchthenumbers.com</t>
  </si>
  <si>
    <t>Model information:</t>
  </si>
  <si>
    <t>Company name:</t>
  </si>
  <si>
    <t>Date:</t>
  </si>
  <si>
    <t>Currency:</t>
  </si>
  <si>
    <t>Units:</t>
  </si>
  <si>
    <t>Millions</t>
  </si>
  <si>
    <t>Analyst name:</t>
  </si>
  <si>
    <t>Circular switch:</t>
  </si>
  <si>
    <t>Type company name here</t>
  </si>
  <si>
    <t>Currency</t>
  </si>
  <si>
    <t>Analyst name</t>
  </si>
  <si>
    <t>www.amttraining.com</t>
  </si>
  <si>
    <t>Plan assets</t>
  </si>
  <si>
    <t>Plan obligations</t>
  </si>
  <si>
    <t>Net surplus / deficit</t>
  </si>
  <si>
    <t>Actuarial gains and losses</t>
  </si>
  <si>
    <t>Expected vs. actual return on plan assets</t>
  </si>
  <si>
    <t xml:space="preserve">IFRS </t>
  </si>
  <si>
    <t>US GAAP</t>
  </si>
  <si>
    <t>Pension accounting</t>
  </si>
  <si>
    <t>Financial statement analysis</t>
  </si>
  <si>
    <t>Example 1</t>
  </si>
  <si>
    <t>Net deficit / (surplus)</t>
  </si>
  <si>
    <t>Beginning amount</t>
  </si>
  <si>
    <t>Return on plan assets</t>
  </si>
  <si>
    <t>Contributions paid in</t>
  </si>
  <si>
    <t>Pensions paid out</t>
  </si>
  <si>
    <t>Ending amount</t>
  </si>
  <si>
    <t>Service cost</t>
  </si>
  <si>
    <t>Interest cost</t>
  </si>
  <si>
    <t>Impact on plan sponsor</t>
  </si>
  <si>
    <t>Cash paid out</t>
  </si>
  <si>
    <t>Pension obligation increase</t>
  </si>
  <si>
    <t>Equity decrease</t>
  </si>
  <si>
    <t>L&amp;E changes by:</t>
  </si>
  <si>
    <t>Assets change by:</t>
  </si>
  <si>
    <t>Total cost</t>
  </si>
  <si>
    <t>Mitigated by:</t>
  </si>
  <si>
    <t>Net cost to plan sponsor for period</t>
  </si>
  <si>
    <t>Example 2</t>
  </si>
  <si>
    <t>Expected return on plan assets</t>
  </si>
  <si>
    <t>Experience gain / (loss) on plan assets</t>
  </si>
  <si>
    <t>Actuarial loss / (gain) on plan obligations</t>
  </si>
  <si>
    <t>Equity change components</t>
  </si>
  <si>
    <t>Net deficit / (surplus) - should this be shown on the sponsor BS?</t>
  </si>
  <si>
    <t>Should this be expensed in the sponsor income statement?</t>
  </si>
  <si>
    <t>Increase / (decrease) in period</t>
  </si>
  <si>
    <t>Equity change components - IFRS rules</t>
  </si>
  <si>
    <t>Operating costs</t>
  </si>
  <si>
    <t>Net finance cost</t>
  </si>
  <si>
    <t>Allocated to statement of comprehensive income</t>
  </si>
  <si>
    <t>Total income statement expense</t>
  </si>
  <si>
    <t>Equity change components - US GAAP 1</t>
  </si>
  <si>
    <t>Pension expense in operating costs</t>
  </si>
  <si>
    <t>Equity change components - US GAAP 2</t>
  </si>
  <si>
    <t>Amortization of actuarial and experience changes</t>
  </si>
  <si>
    <t>Income statement components</t>
  </si>
  <si>
    <t>Other comprehensive income components</t>
  </si>
  <si>
    <t>Total equity components</t>
  </si>
  <si>
    <t>IFRS rules?</t>
  </si>
  <si>
    <t>US GAAP rules?</t>
  </si>
  <si>
    <t>IFRS rules say on BS</t>
  </si>
  <si>
    <t>US GAAP rules say on BS</t>
  </si>
  <si>
    <t>Yes</t>
  </si>
  <si>
    <t>Should this be expensed in the sponsor income statement?        Yes</t>
  </si>
  <si>
    <t>Statement of comprehensive income components</t>
  </si>
  <si>
    <t xml:space="preserve"> =C6+C7+C8-C9</t>
  </si>
  <si>
    <t xml:space="preserve"> =C14+C15+C16-C17</t>
  </si>
  <si>
    <t xml:space="preserve"> =C14-C6</t>
  </si>
  <si>
    <t xml:space="preserve"> =C24-C22</t>
  </si>
  <si>
    <t xml:space="preserve"> =C8</t>
  </si>
  <si>
    <t xml:space="preserve"> =C30</t>
  </si>
  <si>
    <t xml:space="preserve"> =C26</t>
  </si>
  <si>
    <t xml:space="preserve"> =C31+C33</t>
  </si>
  <si>
    <t xml:space="preserve"> =C31</t>
  </si>
  <si>
    <t xml:space="preserve"> =C15</t>
  </si>
  <si>
    <t xml:space="preserve"> =C16</t>
  </si>
  <si>
    <t xml:space="preserve"> =SUM(C40:C41)</t>
  </si>
  <si>
    <t xml:space="preserve"> =C7</t>
  </si>
  <si>
    <t xml:space="preserve"> =C42-C45</t>
  </si>
  <si>
    <t xml:space="preserve"> =C6+C7+C8-C9+C10</t>
  </si>
  <si>
    <t xml:space="preserve"> =C15+C16+C17-C18+C19</t>
  </si>
  <si>
    <t xml:space="preserve"> =C33+C35</t>
  </si>
  <si>
    <t xml:space="preserve"> =C44-C47-C49+C50</t>
  </si>
  <si>
    <t xml:space="preserve"> =C42</t>
  </si>
  <si>
    <t xml:space="preserve"> =C43</t>
  </si>
  <si>
    <t xml:space="preserve"> =C47</t>
  </si>
  <si>
    <t xml:space="preserve"> =C61-C63</t>
  </si>
  <si>
    <t xml:space="preserve"> =C59+C64</t>
  </si>
  <si>
    <t xml:space="preserve"> =C49</t>
  </si>
  <si>
    <t xml:space="preserve"> =C50</t>
  </si>
  <si>
    <t xml:space="preserve"> =C70-C69</t>
  </si>
  <si>
    <t xml:space="preserve"> =C66+C71</t>
  </si>
  <si>
    <t xml:space="preserve"> =C79+C80-C82-C84+C85</t>
  </si>
  <si>
    <t xml:space="preserve"> =C86</t>
  </si>
  <si>
    <t xml:space="preserve"> =C88+C90</t>
  </si>
  <si>
    <t xml:space="preserve"> =C99+C100-C102+C104</t>
  </si>
  <si>
    <t xml:space="preserve"> =C105</t>
  </si>
  <si>
    <t xml:space="preserve"> =C111-C110-C112</t>
  </si>
  <si>
    <t xml:space="preserve"> =C107+C113</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</si>
</sst>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_);\(#,##0.0\);0.0_);@_)"/>
    <numFmt numFmtId="165" formatCode="#,##0.0_);\(#,##0.0\)"/>
    <numFmt numFmtId="166" formatCode="[$-409]d\-mmm\-yy;@"/>
    <numFmt numFmtId="167" formatCode="dd\-mmm\-yy_)"/>
    <numFmt numFmtId="168" formatCode="0.0%_);\(0.0%\)"/>
    <numFmt numFmtId="169" formatCode="#,##0.0\x_);\(#,##0.0\x\);0.0_);@_)"/>
  </numFmts>
  <fonts count="35" x14ac:knownFonts="1">
    <font>
      <sz val="10"/>
      <name val="Arial"/>
    </font>
    <font>
      <sz val="10"/>
      <name val="Arial"/>
      <family val="2"/>
    </font>
    <font>
      <sz val="8"/>
      <name val="Arial"/>
      <family val="2"/>
    </font>
    <font>
      <sz val="10"/>
      <color indexed="12"/>
      <name val="Arial"/>
      <family val="2"/>
    </font>
    <font>
      <b/>
      <sz val="12"/>
      <color indexed="62"/>
      <name val="Arial"/>
      <family val="2"/>
    </font>
    <font>
      <sz val="10"/>
      <color indexed="62"/>
      <name val="Wingdings"/>
      <charset val="2"/>
    </font>
    <font>
      <sz val="10"/>
      <color indexed="62"/>
      <name val="Arial"/>
      <family val="2"/>
    </font>
    <font>
      <sz val="8"/>
      <color indexed="81"/>
      <name val="Tahoma"/>
      <family val="2"/>
    </font>
    <font>
      <b/>
      <sz val="18"/>
      <color indexed="9"/>
      <name val="Arial"/>
      <family val="2"/>
    </font>
    <font>
      <sz val="10"/>
      <color indexed="9"/>
      <name val="Arial"/>
      <family val="2"/>
    </font>
    <font>
      <b/>
      <sz val="15"/>
      <color indexed="9"/>
      <name val="Arial"/>
      <family val="2"/>
    </font>
    <font>
      <b/>
      <i/>
      <sz val="10"/>
      <color indexed="9"/>
      <name val="Arial"/>
      <family val="2"/>
    </font>
    <font>
      <b/>
      <sz val="10"/>
      <color indexed="9"/>
      <name val="Arial"/>
      <family val="2"/>
    </font>
    <font>
      <u/>
      <sz val="10"/>
      <color indexed="12"/>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24"/>
      <color rgb="FF006100"/>
      <name val="Arial"/>
      <family val="2"/>
    </font>
    <font>
      <sz val="24"/>
      <color rgb="FF9C0006"/>
      <name val="Arial"/>
      <family val="2"/>
    </font>
    <font>
      <sz val="24"/>
      <color rgb="FF9C6500"/>
      <name val="Arial"/>
      <family val="2"/>
    </font>
    <font>
      <b/>
      <sz val="24"/>
      <color rgb="FF3F3F3F"/>
      <name val="Arial"/>
      <family val="2"/>
    </font>
    <font>
      <b/>
      <sz val="24"/>
      <color rgb="FFFA7D00"/>
      <name val="Arial"/>
      <family val="2"/>
    </font>
    <font>
      <sz val="24"/>
      <color rgb="FFFA7D00"/>
      <name val="Arial"/>
      <family val="2"/>
    </font>
    <font>
      <b/>
      <sz val="24"/>
      <color theme="0"/>
      <name val="Arial"/>
      <family val="2"/>
    </font>
    <font>
      <sz val="24"/>
      <color rgb="FFFF0000"/>
      <name val="Arial"/>
      <family val="2"/>
    </font>
    <font>
      <sz val="10"/>
      <name val="Arial"/>
      <family val="2"/>
    </font>
    <font>
      <i/>
      <sz val="24"/>
      <color rgb="FF7F7F7F"/>
      <name val="Arial"/>
      <family val="2"/>
    </font>
    <font>
      <b/>
      <sz val="24"/>
      <color theme="1"/>
      <name val="Arial"/>
      <family val="2"/>
    </font>
    <font>
      <sz val="24"/>
      <color theme="0"/>
      <name val="Arial"/>
      <family val="2"/>
    </font>
    <font>
      <sz val="24"/>
      <color theme="1"/>
      <name val="Arial"/>
      <family val="2"/>
    </font>
    <font>
      <b/>
      <sz val="10"/>
      <name val="Arial"/>
      <family val="2"/>
    </font>
    <font>
      <b/>
      <i/>
      <sz val="10"/>
      <name val="Arial"/>
      <family val="2"/>
    </font>
    <font>
      <sz val="10"/>
      <color rgb="FF3333FF"/>
      <name val="Arial"/>
      <family val="2"/>
    </font>
    <font>
      <b/>
      <sz val="10"/>
      <color rgb="FF3333FF"/>
      <name val="Arial"/>
      <family val="2"/>
    </font>
  </fonts>
  <fills count="34">
    <fill>
      <patternFill patternType="none"/>
    </fill>
    <fill>
      <patternFill patternType="gray125"/>
    </fill>
    <fill>
      <patternFill patternType="solid">
        <fgColor indexed="26"/>
        <bgColor indexed="64"/>
      </patternFill>
    </fill>
    <fill>
      <patternFill patternType="solid">
        <fgColor indexed="6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6">
    <border>
      <left/>
      <right/>
      <top/>
      <bottom/>
      <diagonal/>
    </border>
    <border>
      <left style="thin">
        <color indexed="64"/>
      </left>
      <right style="thin">
        <color indexed="64"/>
      </right>
      <top style="thin">
        <color indexed="64"/>
      </top>
      <bottom style="thin">
        <color indexed="64"/>
      </bottom>
      <diagonal/>
    </border>
    <border>
      <left/>
      <right/>
      <top style="medium">
        <color indexed="62"/>
      </top>
      <bottom/>
      <diagonal/>
    </border>
    <border>
      <left/>
      <right style="medium">
        <color indexed="62"/>
      </right>
      <top style="medium">
        <color indexed="62"/>
      </top>
      <bottom/>
      <diagonal/>
    </border>
    <border>
      <left style="medium">
        <color indexed="62"/>
      </left>
      <right/>
      <top/>
      <bottom/>
      <diagonal/>
    </border>
    <border>
      <left/>
      <right style="medium">
        <color indexed="62"/>
      </right>
      <top/>
      <bottom/>
      <diagonal/>
    </border>
    <border>
      <left style="medium">
        <color indexed="62"/>
      </left>
      <right/>
      <top/>
      <bottom style="medium">
        <color indexed="62"/>
      </bottom>
      <diagonal/>
    </border>
    <border>
      <left/>
      <right/>
      <top/>
      <bottom style="medium">
        <color indexed="62"/>
      </bottom>
      <diagonal/>
    </border>
    <border>
      <left/>
      <right style="medium">
        <color indexed="62"/>
      </right>
      <top/>
      <bottom style="medium">
        <color indexed="62"/>
      </bottom>
      <diagonal/>
    </border>
    <border>
      <left style="medium">
        <color indexed="62"/>
      </left>
      <right/>
      <top style="medium">
        <color indexed="62"/>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7">
    <xf numFmtId="164" fontId="0" fillId="0" borderId="0"/>
    <xf numFmtId="164" fontId="3" fillId="0" borderId="0" applyNumberFormat="0" applyFill="0" applyBorder="0" applyAlignment="0" applyProtection="0"/>
    <xf numFmtId="167" fontId="1" fillId="0" borderId="0" applyFont="0" applyFill="0" applyBorder="0" applyAlignment="0" applyProtection="0"/>
    <xf numFmtId="0" fontId="13" fillId="0" borderId="0" applyNumberFormat="0" applyFill="0" applyBorder="0" applyAlignment="0" applyProtection="0">
      <alignment vertical="top"/>
      <protection locked="0"/>
    </xf>
    <xf numFmtId="164" fontId="3" fillId="2" borderId="1" applyNumberFormat="0" applyAlignment="0" applyProtection="0"/>
    <xf numFmtId="168" fontId="1" fillId="0" borderId="0" applyFont="0" applyFill="0" applyBorder="0" applyAlignment="0" applyProtection="0"/>
    <xf numFmtId="169" fontId="1" fillId="0" borderId="0" applyFont="0" applyFill="0" applyBorder="0" applyAlignment="0" applyProtection="0"/>
    <xf numFmtId="0" fontId="14" fillId="0" borderId="0" applyNumberFormat="0" applyFill="0" applyBorder="0" applyAlignment="0" applyProtection="0"/>
    <xf numFmtId="0" fontId="15" fillId="0" borderId="10" applyNumberFormat="0" applyFill="0" applyAlignment="0" applyProtection="0"/>
    <xf numFmtId="0" fontId="16" fillId="0" borderId="11" applyNumberFormat="0" applyFill="0" applyAlignment="0" applyProtection="0"/>
    <xf numFmtId="0" fontId="17" fillId="0" borderId="12" applyNumberFormat="0" applyFill="0" applyAlignment="0" applyProtection="0"/>
    <xf numFmtId="0" fontId="17" fillId="0" borderId="0" applyNumberFormat="0" applyFill="0" applyBorder="0" applyAlignment="0" applyProtection="0"/>
    <xf numFmtId="0" fontId="18" fillId="4" borderId="0" applyNumberFormat="0" applyBorder="0" applyAlignment="0" applyProtection="0"/>
    <xf numFmtId="0" fontId="19" fillId="5" borderId="0" applyNumberFormat="0" applyBorder="0" applyAlignment="0" applyProtection="0"/>
    <xf numFmtId="0" fontId="20" fillId="6" borderId="0" applyNumberFormat="0" applyBorder="0" applyAlignment="0" applyProtection="0"/>
    <xf numFmtId="0" fontId="21" fillId="7" borderId="13" applyNumberFormat="0" applyAlignment="0" applyProtection="0"/>
    <xf numFmtId="0" fontId="22" fillId="7" borderId="14" applyNumberFormat="0" applyAlignment="0" applyProtection="0"/>
    <xf numFmtId="0" fontId="23" fillId="0" borderId="15" applyNumberFormat="0" applyFill="0" applyAlignment="0" applyProtection="0"/>
    <xf numFmtId="0" fontId="24" fillId="8" borderId="16" applyNumberFormat="0" applyAlignment="0" applyProtection="0"/>
    <xf numFmtId="0" fontId="25" fillId="0" borderId="0" applyNumberFormat="0" applyFill="0" applyBorder="0" applyAlignment="0" applyProtection="0"/>
    <xf numFmtId="0" fontId="26" fillId="9" borderId="17" applyNumberFormat="0" applyFont="0" applyAlignment="0" applyProtection="0"/>
    <xf numFmtId="0" fontId="27" fillId="0" borderId="0" applyNumberFormat="0" applyFill="0" applyBorder="0" applyAlignment="0" applyProtection="0"/>
    <xf numFmtId="0" fontId="28" fillId="0" borderId="18" applyNumberFormat="0" applyFill="0" applyAlignment="0" applyProtection="0"/>
    <xf numFmtId="0" fontId="29" fillId="10" borderId="0" applyNumberFormat="0" applyBorder="0" applyAlignment="0" applyProtection="0"/>
    <xf numFmtId="0" fontId="30" fillId="11" borderId="0" applyNumberFormat="0" applyBorder="0" applyAlignment="0" applyProtection="0"/>
    <xf numFmtId="0" fontId="30"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30" fillId="15" borderId="0" applyNumberFormat="0" applyBorder="0" applyAlignment="0" applyProtection="0"/>
    <xf numFmtId="0" fontId="30"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30" fillId="19" borderId="0" applyNumberFormat="0" applyBorder="0" applyAlignment="0" applyProtection="0"/>
    <xf numFmtId="0" fontId="30"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30" fillId="23" borderId="0" applyNumberFormat="0" applyBorder="0" applyAlignment="0" applyProtection="0"/>
    <xf numFmtId="0" fontId="30"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30" fillId="27" borderId="0" applyNumberFormat="0" applyBorder="0" applyAlignment="0" applyProtection="0"/>
    <xf numFmtId="0" fontId="30"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30" fillId="31" borderId="0" applyNumberFormat="0" applyBorder="0" applyAlignment="0" applyProtection="0"/>
    <xf numFmtId="0" fontId="30" fillId="32" borderId="0" applyNumberFormat="0" applyBorder="0" applyAlignment="0" applyProtection="0"/>
    <xf numFmtId="0" fontId="29" fillId="33" borderId="0" applyNumberFormat="0" applyBorder="0" applyAlignment="0" applyProtection="0"/>
  </cellStyleXfs>
  <cellXfs count="42">
    <xf numFmtId="164" fontId="0" fillId="0" borderId="0" xfId="0"/>
    <xf numFmtId="164" fontId="0" fillId="0" borderId="2" xfId="0" applyBorder="1"/>
    <xf numFmtId="164" fontId="0" fillId="0" borderId="3" xfId="0" applyBorder="1"/>
    <xf numFmtId="164" fontId="0" fillId="0" borderId="4" xfId="0" applyBorder="1"/>
    <xf numFmtId="164" fontId="0" fillId="0" borderId="0" xfId="0" applyBorder="1"/>
    <xf numFmtId="164" fontId="0" fillId="0" borderId="5" xfId="0" applyBorder="1"/>
    <xf numFmtId="164" fontId="0" fillId="0" borderId="6" xfId="0" applyBorder="1"/>
    <xf numFmtId="164" fontId="0" fillId="0" borderId="7" xfId="0" applyBorder="1"/>
    <xf numFmtId="164" fontId="0" fillId="0" borderId="8" xfId="0" applyBorder="1"/>
    <xf numFmtId="164" fontId="4" fillId="0" borderId="9" xfId="0" applyFont="1" applyBorder="1"/>
    <xf numFmtId="164" fontId="5" fillId="0" borderId="4" xfId="0" applyFont="1" applyFill="1" applyBorder="1"/>
    <xf numFmtId="164" fontId="6" fillId="0" borderId="0" xfId="0" applyFont="1" applyBorder="1"/>
    <xf numFmtId="164" fontId="6" fillId="0" borderId="4" xfId="0" applyFont="1" applyBorder="1"/>
    <xf numFmtId="164" fontId="3" fillId="0" borderId="0" xfId="1" applyBorder="1"/>
    <xf numFmtId="15" fontId="3" fillId="0" borderId="0" xfId="1" applyNumberFormat="1" applyBorder="1"/>
    <xf numFmtId="164" fontId="3" fillId="0" borderId="0" xfId="0" applyFont="1" applyBorder="1"/>
    <xf numFmtId="164" fontId="3" fillId="0" borderId="0" xfId="1" applyBorder="1" applyAlignment="1">
      <alignment horizontal="center"/>
    </xf>
    <xf numFmtId="164" fontId="8" fillId="3" borderId="0" xfId="0" applyNumberFormat="1" applyFont="1" applyFill="1" applyBorder="1"/>
    <xf numFmtId="164" fontId="9" fillId="3" borderId="0" xfId="0" applyNumberFormat="1" applyFont="1" applyFill="1" applyBorder="1"/>
    <xf numFmtId="165" fontId="0" fillId="0" borderId="0" xfId="0" applyNumberFormat="1"/>
    <xf numFmtId="164" fontId="10" fillId="3" borderId="0" xfId="0" applyNumberFormat="1" applyFont="1" applyFill="1" applyBorder="1"/>
    <xf numFmtId="166" fontId="12" fillId="3" borderId="0" xfId="0" applyNumberFormat="1" applyFont="1" applyFill="1" applyAlignment="1">
      <alignment horizontal="center" vertical="center"/>
    </xf>
    <xf numFmtId="164" fontId="11" fillId="3" borderId="0" xfId="0" applyNumberFormat="1" applyFont="1" applyFill="1" applyBorder="1" applyAlignment="1">
      <alignment horizontal="center"/>
    </xf>
    <xf numFmtId="164" fontId="6" fillId="0" borderId="0" xfId="0" applyFont="1" applyFill="1" applyBorder="1"/>
    <xf numFmtId="164" fontId="11" fillId="3" borderId="19" xfId="0" applyFont="1" applyFill="1" applyBorder="1" applyProtection="1">
      <protection locked="0"/>
    </xf>
    <xf numFmtId="164" fontId="12" fillId="3" borderId="20" xfId="0" applyFont="1" applyFill="1" applyBorder="1" applyAlignment="1" applyProtection="1">
      <alignment horizontal="right"/>
      <protection locked="0"/>
    </xf>
    <xf numFmtId="164" fontId="12" fillId="3" borderId="21" xfId="0" applyFont="1" applyFill="1" applyBorder="1" applyAlignment="1" applyProtection="1">
      <alignment horizontal="right"/>
      <protection locked="0"/>
    </xf>
    <xf numFmtId="164" fontId="0" fillId="0" borderId="22" xfId="0" applyBorder="1"/>
    <xf numFmtId="164" fontId="0" fillId="0" borderId="23" xfId="0" applyBorder="1"/>
    <xf numFmtId="164" fontId="0" fillId="0" borderId="24" xfId="0" applyBorder="1"/>
    <xf numFmtId="164" fontId="0" fillId="0" borderId="25" xfId="0" applyBorder="1"/>
    <xf numFmtId="164" fontId="31" fillId="0" borderId="22" xfId="0" applyFont="1" applyBorder="1"/>
    <xf numFmtId="164" fontId="12" fillId="3" borderId="20" xfId="0" applyFont="1" applyFill="1" applyBorder="1" applyAlignment="1" applyProtection="1">
      <protection locked="0"/>
    </xf>
    <xf numFmtId="164" fontId="32" fillId="0" borderId="22" xfId="0" applyFont="1" applyBorder="1"/>
    <xf numFmtId="164" fontId="1" fillId="0" borderId="22" xfId="0" applyFont="1" applyBorder="1"/>
    <xf numFmtId="164" fontId="1" fillId="0" borderId="24" xfId="0" applyFont="1" applyBorder="1"/>
    <xf numFmtId="164" fontId="1" fillId="0" borderId="25" xfId="0" applyFont="1" applyBorder="1"/>
    <xf numFmtId="164" fontId="33" fillId="0" borderId="23" xfId="0" applyFont="1" applyBorder="1"/>
    <xf numFmtId="164" fontId="34" fillId="0" borderId="23" xfId="0" applyFont="1" applyBorder="1"/>
    <xf numFmtId="164" fontId="13" fillId="0" borderId="4" xfId="3" applyNumberFormat="1" applyBorder="1" applyAlignment="1" applyProtection="1">
      <alignment horizontal="center"/>
    </xf>
    <xf numFmtId="164" fontId="0" fillId="0" borderId="0" xfId="0" applyNumberFormat="1" applyBorder="1" applyAlignment="1" applyProtection="1">
      <alignment horizontal="center"/>
    </xf>
    <xf numFmtId="164" fontId="0" fillId="0" borderId="5" xfId="0" applyNumberFormat="1" applyBorder="1" applyAlignment="1" applyProtection="1">
      <alignment horizontal="center"/>
    </xf>
  </cellXfs>
  <cellStyles count="47">
    <cellStyle name="20% - Accent1" xfId="24" builtinId="30" hidden="1"/>
    <cellStyle name="20% - Accent2" xfId="28" builtinId="34" hidden="1"/>
    <cellStyle name="20% - Accent3" xfId="32" builtinId="38" hidden="1"/>
    <cellStyle name="20% - Accent4" xfId="36" builtinId="42" hidden="1"/>
    <cellStyle name="20% - Accent5" xfId="40" builtinId="46" hidden="1"/>
    <cellStyle name="20% - Accent6" xfId="44" builtinId="50" hidden="1"/>
    <cellStyle name="40% - Accent1" xfId="25" builtinId="31" hidden="1"/>
    <cellStyle name="40% - Accent2" xfId="29" builtinId="35" hidden="1"/>
    <cellStyle name="40% - Accent3" xfId="33" builtinId="39" hidden="1"/>
    <cellStyle name="40% - Accent4" xfId="37" builtinId="43" hidden="1"/>
    <cellStyle name="40% - Accent5" xfId="41" builtinId="47" hidden="1"/>
    <cellStyle name="40% - Accent6" xfId="45" builtinId="51" hidden="1"/>
    <cellStyle name="60% - Accent1" xfId="26" builtinId="32" hidden="1"/>
    <cellStyle name="60% - Accent2" xfId="30" builtinId="36" hidden="1"/>
    <cellStyle name="60% - Accent3" xfId="34" builtinId="40" hidden="1"/>
    <cellStyle name="60% - Accent4" xfId="38" builtinId="44" hidden="1"/>
    <cellStyle name="60% - Accent5" xfId="42" builtinId="48" hidden="1"/>
    <cellStyle name="60% - Accent6" xfId="46" builtinId="52" hidden="1"/>
    <cellStyle name="Accent1" xfId="23" builtinId="29" hidden="1"/>
    <cellStyle name="Accent2" xfId="27" builtinId="33" hidden="1"/>
    <cellStyle name="Accent3" xfId="31" builtinId="37" hidden="1"/>
    <cellStyle name="Accent4" xfId="35" builtinId="41" hidden="1"/>
    <cellStyle name="Accent5" xfId="39" builtinId="45" hidden="1"/>
    <cellStyle name="Accent6" xfId="43" builtinId="49" hidden="1"/>
    <cellStyle name="Bad" xfId="13" builtinId="27" hidden="1"/>
    <cellStyle name="Blue" xfId="1"/>
    <cellStyle name="Calculation" xfId="16" builtinId="22" hidden="1"/>
    <cellStyle name="Check Cell" xfId="18" builtinId="23" hidden="1"/>
    <cellStyle name="Date" xfId="2"/>
    <cellStyle name="Explanatory Text" xfId="21" builtinId="53" hidden="1"/>
    <cellStyle name="Good" xfId="12" builtinId="26" hidden="1"/>
    <cellStyle name="Heading 1" xfId="8" builtinId="16" hidden="1"/>
    <cellStyle name="Heading 2" xfId="9" builtinId="17" hidden="1"/>
    <cellStyle name="Heading 3" xfId="10" builtinId="18" hidden="1"/>
    <cellStyle name="Heading 4" xfId="11" builtinId="19" hidden="1"/>
    <cellStyle name="Hyperlink" xfId="3" builtinId="8"/>
    <cellStyle name="Input" xfId="4" builtinId="20" customBuiltin="1"/>
    <cellStyle name="Linked Cell" xfId="17" builtinId="24" hidden="1"/>
    <cellStyle name="Neutral" xfId="14" builtinId="28" hidden="1"/>
    <cellStyle name="Normal" xfId="0" builtinId="0"/>
    <cellStyle name="Note" xfId="20" builtinId="10" hidden="1"/>
    <cellStyle name="Output" xfId="15" builtinId="21" hidden="1"/>
    <cellStyle name="Percent" xfId="5" builtinId="5" customBuiltin="1"/>
    <cellStyle name="Times" xfId="6"/>
    <cellStyle name="Title" xfId="7" builtinId="15" hidden="1"/>
    <cellStyle name="Total" xfId="22" builtinId="25" hidden="1"/>
    <cellStyle name="Warning Text" xfId="19" builtinId="11" hidde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6E00"/>
      <rgbColor rgb="00000080"/>
      <rgbColor rgb="00808000"/>
      <rgbColor rgb="00800080"/>
      <rgbColor rgb="00008080"/>
      <rgbColor rgb="00C0C0C0"/>
      <rgbColor rgb="00808080"/>
      <rgbColor rgb="00EAFFDF"/>
      <rgbColor rgb="00993366"/>
      <rgbColor rgb="00FFFFCB"/>
      <rgbColor rgb="00E3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F3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152400</xdr:colOff>
      <xdr:row>4</xdr:row>
      <xdr:rowOff>9525</xdr:rowOff>
    </xdr:from>
    <xdr:to>
      <xdr:col>15</xdr:col>
      <xdr:colOff>428625</xdr:colOff>
      <xdr:row>9</xdr:row>
      <xdr:rowOff>47625</xdr:rowOff>
    </xdr:to>
    <xdr:sp macro="" textlink="">
      <xdr:nvSpPr>
        <xdr:cNvPr id="1027" name="Rectangle 3"/>
        <xdr:cNvSpPr>
          <a:spLocks noChangeArrowheads="1"/>
        </xdr:cNvSpPr>
      </xdr:nvSpPr>
      <xdr:spPr bwMode="auto">
        <a:xfrm>
          <a:off x="4419600" y="942975"/>
          <a:ext cx="3552825" cy="847725"/>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en-US" sz="1000" b="0" i="0" strike="noStrike">
              <a:solidFill>
                <a:srgbClr val="333399"/>
              </a:solidFill>
              <a:latin typeface="Arial"/>
              <a:cs typeface="Arial"/>
            </a:rPr>
            <a:t>For Training Purposes Only</a:t>
          </a:r>
        </a:p>
        <a:p>
          <a:pPr algn="ctr" rtl="0">
            <a:defRPr sz="1000"/>
          </a:pPr>
          <a:r>
            <a:rPr lang="en-US" sz="1000" b="0" i="0" strike="noStrike">
              <a:solidFill>
                <a:srgbClr val="333399"/>
              </a:solidFill>
              <a:latin typeface="Arial"/>
              <a:cs typeface="Arial"/>
            </a:rPr>
            <a:t>© Adkins Matchett &amp; Toy</a:t>
          </a:r>
        </a:p>
        <a:p>
          <a:pPr algn="ctr" rtl="0">
            <a:defRPr sz="1000"/>
          </a:pPr>
          <a:r>
            <a:rPr lang="en-US" sz="1000" b="0" i="0" strike="noStrike">
              <a:solidFill>
                <a:srgbClr val="333399"/>
              </a:solidFill>
              <a:latin typeface="Arial"/>
              <a:cs typeface="Arial"/>
            </a:rPr>
            <a:t>All rights reserved</a:t>
          </a:r>
        </a:p>
        <a:p>
          <a:pPr algn="ctr" rtl="0">
            <a:defRPr sz="1000"/>
          </a:pPr>
          <a:endParaRPr lang="en-US" sz="1000" b="0" i="0" strike="noStrike">
            <a:solidFill>
              <a:srgbClr val="333399"/>
            </a:solidFill>
            <a:latin typeface="Arial"/>
            <a:cs typeface="Arial"/>
          </a:endParaRPr>
        </a:p>
        <a:p>
          <a:pPr algn="ctr" rtl="0">
            <a:defRPr sz="1000"/>
          </a:pPr>
          <a:r>
            <a:rPr lang="en-US" sz="1000" b="0" i="0" strike="noStrike">
              <a:solidFill>
                <a:srgbClr val="333399"/>
              </a:solidFill>
              <a:latin typeface="Arial"/>
              <a:cs typeface="Arial"/>
            </a:rPr>
            <a:t>See our websites for more information:</a:t>
          </a:r>
        </a:p>
      </xdr:txBody>
    </xdr:sp>
    <xdr:clientData/>
  </xdr:twoCellAnchor>
  <xdr:twoCellAnchor>
    <xdr:from>
      <xdr:col>9</xdr:col>
      <xdr:colOff>152400</xdr:colOff>
      <xdr:row>16</xdr:row>
      <xdr:rowOff>123825</xdr:rowOff>
    </xdr:from>
    <xdr:to>
      <xdr:col>15</xdr:col>
      <xdr:colOff>428625</xdr:colOff>
      <xdr:row>25</xdr:row>
      <xdr:rowOff>161925</xdr:rowOff>
    </xdr:to>
    <xdr:sp macro="" textlink="">
      <xdr:nvSpPr>
        <xdr:cNvPr id="1028" name="Rectangle 4"/>
        <xdr:cNvSpPr>
          <a:spLocks noChangeArrowheads="1"/>
        </xdr:cNvSpPr>
      </xdr:nvSpPr>
      <xdr:spPr bwMode="auto">
        <a:xfrm>
          <a:off x="4438650" y="2981325"/>
          <a:ext cx="3933825" cy="1581150"/>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en-US" sz="1000" b="0" i="0" strike="noStrike">
              <a:solidFill>
                <a:srgbClr val="333399"/>
              </a:solidFill>
              <a:latin typeface="Arial"/>
              <a:cs typeface="Arial"/>
            </a:rPr>
            <a:t>The use of this model is intended solely as a learning aid for participants in AMT's training programs or academic courses.  AMT assumes no responsibility or liability whatsoever, to the client or to any third party, for any other use or purpose.</a:t>
          </a:r>
        </a:p>
        <a:p>
          <a:pPr algn="ctr" rtl="0">
            <a:defRPr sz="1000"/>
          </a:pPr>
          <a:endParaRPr lang="en-US" sz="1000" b="0" i="0" strike="noStrike">
            <a:solidFill>
              <a:srgbClr val="333399"/>
            </a:solidFill>
            <a:latin typeface="Arial"/>
            <a:cs typeface="Arial"/>
          </a:endParaRPr>
        </a:p>
        <a:p>
          <a:pPr algn="ctr" rtl="0">
            <a:defRPr sz="1000"/>
          </a:pPr>
          <a:r>
            <a:rPr lang="en-US" sz="1000" b="0" i="0" strike="noStrike">
              <a:solidFill>
                <a:srgbClr val="FF0000"/>
              </a:solidFill>
              <a:latin typeface="Arial"/>
              <a:cs typeface="Arial"/>
            </a:rPr>
            <a:t>WARNING!</a:t>
          </a:r>
          <a:r>
            <a:rPr lang="en-US" sz="1000" b="0" i="0" strike="noStrike">
              <a:solidFill>
                <a:srgbClr val="333399"/>
              </a:solidFill>
              <a:latin typeface="Arial"/>
              <a:cs typeface="Arial"/>
            </a:rPr>
            <a:t>  You may not be able to perform some normal Excel operations in this file. It's protected against certain actions. </a:t>
          </a:r>
        </a:p>
        <a:p>
          <a:pPr algn="ctr" rtl="0">
            <a:defRPr sz="1000"/>
          </a:pPr>
          <a:endParaRPr lang="en-US" sz="1000" b="0" i="0" strike="noStrike">
            <a:solidFill>
              <a:srgbClr val="333399"/>
            </a:solidFill>
            <a:latin typeface="Arial"/>
            <a:cs typeface="Arial"/>
          </a:endParaRPr>
        </a:p>
      </xdr:txBody>
    </xdr:sp>
    <xdr:clientData/>
  </xdr:twoCellAnchor>
  <xdr:twoCellAnchor editAs="oneCell">
    <xdr:from>
      <xdr:col>12</xdr:col>
      <xdr:colOff>219075</xdr:colOff>
      <xdr:row>26</xdr:row>
      <xdr:rowOff>38100</xdr:rowOff>
    </xdr:from>
    <xdr:to>
      <xdr:col>15</xdr:col>
      <xdr:colOff>581025</xdr:colOff>
      <xdr:row>28</xdr:row>
      <xdr:rowOff>142875</xdr:rowOff>
    </xdr:to>
    <xdr:pic>
      <xdr:nvPicPr>
        <xdr:cNvPr id="1092" name="Pictur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3175" y="4572000"/>
          <a:ext cx="219075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Custom 1">
      <a:dk1>
        <a:srgbClr val="003399"/>
      </a:dk1>
      <a:lt1>
        <a:srgbClr val="FFFFFF"/>
      </a:lt1>
      <a:dk2>
        <a:srgbClr val="004B91"/>
      </a:dk2>
      <a:lt2>
        <a:srgbClr val="B2B2B2"/>
      </a:lt2>
      <a:accent1>
        <a:srgbClr val="CCFFFF"/>
      </a:accent1>
      <a:accent2>
        <a:srgbClr val="003399"/>
      </a:accent2>
      <a:accent3>
        <a:srgbClr val="99FFCC"/>
      </a:accent3>
      <a:accent4>
        <a:srgbClr val="99CCFF"/>
      </a:accent4>
      <a:accent5>
        <a:srgbClr val="CCFFCC"/>
      </a:accent5>
      <a:accent6>
        <a:srgbClr val="FFFFCC"/>
      </a:accent6>
      <a:hlink>
        <a:srgbClr val="009999"/>
      </a:hlink>
      <a:folHlink>
        <a:srgbClr val="CC330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crunchthenumbers.com/" TargetMode="External"/><Relationship Id="rId1" Type="http://schemas.openxmlformats.org/officeDocument/2006/relationships/hyperlink" Target="http://www.amttraining.com/"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P29"/>
  <sheetViews>
    <sheetView showGridLines="0" tabSelected="1" zoomScaleNormal="100" workbookViewId="0"/>
  </sheetViews>
  <sheetFormatPr defaultRowHeight="12.75" x14ac:dyDescent="0.2"/>
  <cols>
    <col min="1" max="1" width="1.7109375" customWidth="1"/>
    <col min="2" max="2" width="3.42578125" customWidth="1"/>
    <col min="3" max="3" width="11.7109375" customWidth="1"/>
    <col min="4" max="4" width="9.42578125" bestFit="1" customWidth="1"/>
    <col min="9" max="9" width="1.7109375" customWidth="1"/>
  </cols>
  <sheetData>
    <row r="1" spans="1:16" s="19" customFormat="1" ht="23.25" x14ac:dyDescent="0.35">
      <c r="A1" s="17" t="s">
        <v>23</v>
      </c>
      <c r="B1" s="18"/>
      <c r="C1" s="18"/>
      <c r="D1" s="18"/>
      <c r="E1" s="18"/>
      <c r="F1" s="18"/>
      <c r="G1" s="18"/>
      <c r="H1" s="18"/>
      <c r="I1" s="18"/>
      <c r="J1" s="18"/>
      <c r="K1" s="18"/>
      <c r="L1" s="18"/>
      <c r="M1" s="18"/>
      <c r="N1" s="18"/>
      <c r="O1" s="18"/>
      <c r="P1" s="18"/>
    </row>
    <row r="2" spans="1:16" s="19" customFormat="1" ht="19.5" x14ac:dyDescent="0.3">
      <c r="A2" s="20" t="s">
        <v>22</v>
      </c>
      <c r="B2" s="18"/>
      <c r="C2" s="18"/>
      <c r="D2" s="18"/>
      <c r="E2" s="18"/>
      <c r="F2" s="18"/>
      <c r="G2" s="18"/>
      <c r="H2" s="18"/>
      <c r="I2" s="18"/>
      <c r="J2" s="18"/>
      <c r="K2" s="18"/>
      <c r="L2" s="18"/>
      <c r="M2" s="18"/>
      <c r="N2" s="18"/>
      <c r="O2" s="18"/>
      <c r="P2" s="18"/>
    </row>
    <row r="3" spans="1:16" ht="13.5" thickBot="1" x14ac:dyDescent="0.25"/>
    <row r="4" spans="1:16" ht="15.75" x14ac:dyDescent="0.25">
      <c r="B4" s="9" t="s">
        <v>0</v>
      </c>
      <c r="C4" s="1"/>
      <c r="D4" s="1"/>
      <c r="E4" s="1"/>
      <c r="F4" s="1"/>
      <c r="G4" s="1"/>
      <c r="H4" s="2"/>
      <c r="J4" s="9"/>
      <c r="K4" s="1"/>
      <c r="L4" s="1"/>
      <c r="M4" s="1"/>
      <c r="N4" s="1"/>
      <c r="O4" s="1"/>
      <c r="P4" s="2"/>
    </row>
    <row r="5" spans="1:16" x14ac:dyDescent="0.2">
      <c r="B5" s="3"/>
      <c r="C5" s="4"/>
      <c r="D5" s="4"/>
      <c r="E5" s="4"/>
      <c r="F5" s="4"/>
      <c r="G5" s="4"/>
      <c r="H5" s="5"/>
      <c r="J5" s="3"/>
      <c r="K5" s="4"/>
      <c r="L5" s="4"/>
      <c r="M5" s="4"/>
      <c r="N5" s="4"/>
      <c r="O5" s="4"/>
      <c r="P5" s="5"/>
    </row>
    <row r="6" spans="1:16" x14ac:dyDescent="0.2">
      <c r="B6" s="10" t="s">
        <v>1</v>
      </c>
      <c r="C6" s="11" t="s">
        <v>15</v>
      </c>
      <c r="D6" s="4"/>
      <c r="E6" s="4"/>
      <c r="F6" s="4"/>
      <c r="G6" s="4"/>
      <c r="H6" s="5"/>
      <c r="J6" s="10"/>
      <c r="K6" s="11"/>
      <c r="L6" s="4"/>
      <c r="M6" s="4"/>
      <c r="N6" s="4"/>
      <c r="O6" s="4"/>
      <c r="P6" s="5"/>
    </row>
    <row r="7" spans="1:16" x14ac:dyDescent="0.2">
      <c r="B7" s="10" t="s">
        <v>1</v>
      </c>
      <c r="C7" s="11" t="s">
        <v>16</v>
      </c>
      <c r="D7" s="4"/>
      <c r="E7" s="4"/>
      <c r="F7" s="4"/>
      <c r="G7" s="4"/>
      <c r="H7" s="5"/>
      <c r="J7" s="10"/>
      <c r="K7" s="11"/>
      <c r="L7" s="4"/>
      <c r="M7" s="4"/>
      <c r="N7" s="4"/>
      <c r="O7" s="4"/>
      <c r="P7" s="5"/>
    </row>
    <row r="8" spans="1:16" x14ac:dyDescent="0.2">
      <c r="B8" s="10" t="s">
        <v>1</v>
      </c>
      <c r="C8" s="11" t="s">
        <v>17</v>
      </c>
      <c r="D8" s="4"/>
      <c r="E8" s="4"/>
      <c r="F8" s="4"/>
      <c r="G8" s="4"/>
      <c r="H8" s="5"/>
      <c r="J8" s="10"/>
      <c r="K8" s="11"/>
      <c r="L8" s="4"/>
      <c r="M8" s="4"/>
      <c r="N8" s="4"/>
      <c r="O8" s="4"/>
      <c r="P8" s="5"/>
    </row>
    <row r="9" spans="1:16" x14ac:dyDescent="0.2">
      <c r="B9" s="10" t="s">
        <v>1</v>
      </c>
      <c r="C9" s="11" t="s">
        <v>18</v>
      </c>
      <c r="D9" s="4"/>
      <c r="E9" s="4"/>
      <c r="F9" s="4"/>
      <c r="G9" s="4"/>
      <c r="H9" s="5"/>
      <c r="J9" s="10"/>
      <c r="K9" s="11"/>
      <c r="L9" s="4"/>
      <c r="M9" s="4"/>
      <c r="N9" s="4"/>
      <c r="O9" s="4"/>
      <c r="P9" s="5"/>
    </row>
    <row r="10" spans="1:16" x14ac:dyDescent="0.2">
      <c r="B10" s="10" t="s">
        <v>1</v>
      </c>
      <c r="C10" s="23" t="s">
        <v>19</v>
      </c>
      <c r="D10" s="4"/>
      <c r="E10" s="4"/>
      <c r="F10" s="4"/>
      <c r="G10" s="4"/>
      <c r="H10" s="5"/>
      <c r="J10" s="3"/>
      <c r="K10" s="4"/>
      <c r="L10" s="4"/>
      <c r="M10" s="4"/>
      <c r="N10" s="4"/>
      <c r="O10" s="4"/>
      <c r="P10" s="5"/>
    </row>
    <row r="11" spans="1:16" x14ac:dyDescent="0.2">
      <c r="B11" s="10" t="s">
        <v>1</v>
      </c>
      <c r="C11" s="23" t="s">
        <v>20</v>
      </c>
      <c r="D11" s="4"/>
      <c r="E11" s="4"/>
      <c r="F11" s="4"/>
      <c r="G11" s="4"/>
      <c r="H11" s="5"/>
      <c r="J11" s="39" t="s">
        <v>14</v>
      </c>
      <c r="K11" s="40"/>
      <c r="L11" s="40"/>
      <c r="M11" s="40"/>
      <c r="N11" s="40"/>
      <c r="O11" s="40"/>
      <c r="P11" s="41"/>
    </row>
    <row r="12" spans="1:16" x14ac:dyDescent="0.2">
      <c r="B12" s="10" t="s">
        <v>1</v>
      </c>
      <c r="C12" s="23" t="s">
        <v>21</v>
      </c>
      <c r="D12" s="4"/>
      <c r="E12" s="4"/>
      <c r="F12" s="4"/>
      <c r="G12" s="4"/>
      <c r="H12" s="5"/>
      <c r="J12" s="39" t="s">
        <v>2</v>
      </c>
      <c r="K12" s="40"/>
      <c r="L12" s="40"/>
      <c r="M12" s="40"/>
      <c r="N12" s="40"/>
      <c r="O12" s="40"/>
      <c r="P12" s="41"/>
    </row>
    <row r="13" spans="1:16" x14ac:dyDescent="0.2">
      <c r="B13" s="3"/>
      <c r="C13" s="4"/>
      <c r="D13" s="4"/>
      <c r="E13" s="4"/>
      <c r="F13" s="4"/>
      <c r="G13" s="4"/>
      <c r="H13" s="5"/>
      <c r="J13" s="3"/>
      <c r="K13" s="4"/>
      <c r="L13" s="4"/>
      <c r="M13" s="4"/>
      <c r="N13" s="4"/>
      <c r="O13" s="4"/>
      <c r="P13" s="5"/>
    </row>
    <row r="14" spans="1:16" x14ac:dyDescent="0.2">
      <c r="B14" s="3"/>
      <c r="C14" s="4"/>
      <c r="D14" s="4"/>
      <c r="E14" s="4"/>
      <c r="F14" s="4"/>
      <c r="G14" s="4"/>
      <c r="H14" s="5"/>
      <c r="J14" s="3"/>
      <c r="K14" s="4"/>
      <c r="L14" s="4"/>
      <c r="M14" s="4"/>
      <c r="N14" s="4"/>
      <c r="O14" s="4"/>
      <c r="P14" s="5"/>
    </row>
    <row r="15" spans="1:16" x14ac:dyDescent="0.2">
      <c r="B15" s="3"/>
      <c r="C15" s="4"/>
      <c r="D15" s="4"/>
      <c r="E15" s="4"/>
      <c r="F15" s="4"/>
      <c r="G15" s="4"/>
      <c r="H15" s="5"/>
      <c r="J15" s="3"/>
      <c r="K15" s="4"/>
      <c r="L15" s="4"/>
      <c r="M15" s="4"/>
      <c r="N15" s="4"/>
      <c r="O15" s="4"/>
      <c r="P15" s="5"/>
    </row>
    <row r="16" spans="1:16" x14ac:dyDescent="0.2">
      <c r="B16" s="3"/>
      <c r="C16" s="4"/>
      <c r="D16" s="4"/>
      <c r="E16" s="4"/>
      <c r="F16" s="4"/>
      <c r="G16" s="4"/>
      <c r="H16" s="5"/>
      <c r="J16" s="3"/>
      <c r="K16" s="4"/>
      <c r="L16" s="4"/>
      <c r="M16" s="4"/>
      <c r="N16" s="4"/>
      <c r="O16" s="4"/>
      <c r="P16" s="5"/>
    </row>
    <row r="17" spans="1:16" x14ac:dyDescent="0.2">
      <c r="B17" s="3"/>
      <c r="C17" s="4"/>
      <c r="D17" s="4"/>
      <c r="E17" s="4"/>
      <c r="F17" s="4"/>
      <c r="G17" s="4"/>
      <c r="H17" s="5"/>
      <c r="J17" s="3"/>
      <c r="K17" s="4"/>
      <c r="L17" s="4"/>
      <c r="M17" s="4"/>
      <c r="N17" s="4"/>
      <c r="O17" s="4"/>
      <c r="P17" s="5"/>
    </row>
    <row r="18" spans="1:16" x14ac:dyDescent="0.2">
      <c r="B18" s="3"/>
      <c r="C18" s="4"/>
      <c r="D18" s="4"/>
      <c r="E18" s="4"/>
      <c r="F18" s="4"/>
      <c r="G18" s="4"/>
      <c r="H18" s="5"/>
      <c r="J18" s="3"/>
      <c r="K18" s="4"/>
      <c r="L18" s="4"/>
      <c r="M18" s="4"/>
      <c r="N18" s="4"/>
      <c r="O18" s="4"/>
      <c r="P18" s="5"/>
    </row>
    <row r="19" spans="1:16" x14ac:dyDescent="0.2">
      <c r="B19" s="3"/>
      <c r="C19" s="4"/>
      <c r="D19" s="4"/>
      <c r="E19" s="4"/>
      <c r="F19" s="4"/>
      <c r="G19" s="4"/>
      <c r="H19" s="5"/>
      <c r="J19" s="3"/>
      <c r="K19" s="4"/>
      <c r="L19" s="4"/>
      <c r="M19" s="4"/>
      <c r="N19" s="4"/>
      <c r="O19" s="4"/>
      <c r="P19" s="5"/>
    </row>
    <row r="20" spans="1:16" ht="13.5" thickBot="1" x14ac:dyDescent="0.25">
      <c r="B20" s="6"/>
      <c r="C20" s="7"/>
      <c r="D20" s="7"/>
      <c r="E20" s="7"/>
      <c r="F20" s="7"/>
      <c r="G20" s="7"/>
      <c r="H20" s="8"/>
      <c r="J20" s="3"/>
      <c r="K20" s="4"/>
      <c r="L20" s="4"/>
      <c r="M20" s="4"/>
      <c r="N20" s="4"/>
      <c r="O20" s="4"/>
      <c r="P20" s="5"/>
    </row>
    <row r="21" spans="1:16" ht="13.5" customHeight="1" thickBot="1" x14ac:dyDescent="0.25">
      <c r="A21" s="3"/>
      <c r="C21" s="4"/>
      <c r="D21" s="4"/>
      <c r="E21" s="4"/>
      <c r="F21" s="4"/>
      <c r="G21" s="4"/>
      <c r="I21" s="5"/>
      <c r="J21" s="3"/>
      <c r="K21" s="4"/>
      <c r="L21" s="4"/>
      <c r="M21" s="4"/>
      <c r="N21" s="4"/>
      <c r="O21" s="4"/>
      <c r="P21" s="5"/>
    </row>
    <row r="22" spans="1:16" ht="15.75" x14ac:dyDescent="0.25">
      <c r="B22" s="9" t="s">
        <v>3</v>
      </c>
      <c r="C22" s="1"/>
      <c r="D22" s="1"/>
      <c r="E22" s="1"/>
      <c r="F22" s="1"/>
      <c r="G22" s="1"/>
      <c r="H22" s="2"/>
      <c r="J22" s="3"/>
      <c r="K22" s="4"/>
      <c r="L22" s="4"/>
      <c r="M22" s="4"/>
      <c r="N22" s="4"/>
      <c r="O22" s="4"/>
      <c r="P22" s="5"/>
    </row>
    <row r="23" spans="1:16" ht="12.75" customHeight="1" x14ac:dyDescent="0.2">
      <c r="B23" s="12" t="s">
        <v>4</v>
      </c>
      <c r="C23" s="4"/>
      <c r="D23" s="13" t="s">
        <v>11</v>
      </c>
      <c r="E23" s="4"/>
      <c r="F23" s="4"/>
      <c r="G23" s="4"/>
      <c r="H23" s="5"/>
      <c r="J23" s="3"/>
      <c r="K23" s="4"/>
      <c r="L23" s="4"/>
      <c r="M23" s="4"/>
      <c r="N23" s="4"/>
      <c r="O23" s="4"/>
      <c r="P23" s="5"/>
    </row>
    <row r="24" spans="1:16" ht="12.75" customHeight="1" x14ac:dyDescent="0.2">
      <c r="B24" s="12" t="s">
        <v>5</v>
      </c>
      <c r="C24" s="4"/>
      <c r="D24" s="14">
        <v>41639</v>
      </c>
      <c r="E24" s="4"/>
      <c r="F24" s="4"/>
      <c r="G24" s="4"/>
      <c r="H24" s="5"/>
      <c r="J24" s="3"/>
      <c r="K24" s="4"/>
      <c r="L24" s="4"/>
      <c r="M24" s="4"/>
      <c r="N24" s="4"/>
      <c r="O24" s="4"/>
      <c r="P24" s="5"/>
    </row>
    <row r="25" spans="1:16" ht="12.75" customHeight="1" x14ac:dyDescent="0.2">
      <c r="B25" s="12" t="s">
        <v>6</v>
      </c>
      <c r="C25" s="4"/>
      <c r="D25" s="13" t="s">
        <v>12</v>
      </c>
      <c r="E25" s="4"/>
      <c r="F25" s="4"/>
      <c r="G25" s="4"/>
      <c r="H25" s="5"/>
      <c r="J25" s="3"/>
      <c r="K25" s="4"/>
      <c r="L25" s="4"/>
      <c r="M25" s="4"/>
      <c r="N25" s="4"/>
      <c r="O25" s="4"/>
      <c r="P25" s="5"/>
    </row>
    <row r="26" spans="1:16" ht="12.75" customHeight="1" x14ac:dyDescent="0.2">
      <c r="B26" s="12" t="s">
        <v>7</v>
      </c>
      <c r="C26" s="4"/>
      <c r="D26" s="15" t="s">
        <v>8</v>
      </c>
      <c r="E26" s="4"/>
      <c r="F26" s="4"/>
      <c r="G26" s="4"/>
      <c r="H26" s="5"/>
      <c r="J26" s="3"/>
      <c r="K26" s="4"/>
      <c r="L26" s="4"/>
      <c r="M26" s="4"/>
      <c r="N26" s="4"/>
      <c r="O26" s="4"/>
      <c r="P26" s="5"/>
    </row>
    <row r="27" spans="1:16" ht="12.75" customHeight="1" x14ac:dyDescent="0.2">
      <c r="B27" s="12" t="s">
        <v>9</v>
      </c>
      <c r="C27" s="4"/>
      <c r="D27" s="15" t="s">
        <v>13</v>
      </c>
      <c r="E27" s="4"/>
      <c r="F27" s="4"/>
      <c r="G27" s="4"/>
      <c r="H27" s="5"/>
      <c r="J27" s="3"/>
      <c r="K27" s="4"/>
      <c r="L27" s="4"/>
      <c r="M27" s="4"/>
      <c r="N27" s="4"/>
      <c r="O27" s="4"/>
      <c r="P27" s="5"/>
    </row>
    <row r="28" spans="1:16" ht="12.75" customHeight="1" x14ac:dyDescent="0.2">
      <c r="B28" s="12" t="s">
        <v>10</v>
      </c>
      <c r="C28" s="4"/>
      <c r="D28" s="16">
        <v>0</v>
      </c>
      <c r="E28" s="4"/>
      <c r="F28" s="4"/>
      <c r="G28" s="4"/>
      <c r="H28" s="5"/>
      <c r="J28" s="3"/>
      <c r="K28" s="4"/>
      <c r="L28" s="4"/>
      <c r="M28" s="4"/>
      <c r="N28" s="4"/>
      <c r="O28" s="4"/>
      <c r="P28" s="5"/>
    </row>
    <row r="29" spans="1:16" ht="13.5" thickBot="1" x14ac:dyDescent="0.25">
      <c r="B29" s="6"/>
      <c r="C29" s="7"/>
      <c r="D29" s="7"/>
      <c r="E29" s="7"/>
      <c r="F29" s="7"/>
      <c r="G29" s="7"/>
      <c r="H29" s="8"/>
      <c r="J29" s="6"/>
      <c r="K29" s="7"/>
      <c r="L29" s="7"/>
      <c r="M29" s="7"/>
      <c r="N29" s="7"/>
      <c r="O29" s="7"/>
      <c r="P29" s="8"/>
    </row>
  </sheetData>
  <mergeCells count="2">
    <mergeCell ref="J11:P11"/>
    <mergeCell ref="J12:P12"/>
  </mergeCells>
  <phoneticPr fontId="2" type="noConversion"/>
  <hyperlinks>
    <hyperlink ref="J11" r:id="rId1"/>
    <hyperlink ref="J12" r:id="rId2"/>
  </hyperlinks>
  <pageMargins left="0.74803149606299213" right="0.74803149606299213" top="0.98425196850393704" bottom="0.98425196850393704" header="0.51181102362204722" footer="0.51181102362204722"/>
  <pageSetup paperSize="9" orientation="landscape" r:id="rId3"/>
  <headerFooter>
    <oddHeader>&amp;L&amp;8&amp;F &amp;A</oddHeader>
    <oddFooter>&amp;L© Adkins Matchett &amp;&amp; Toy 2008 - 2014&amp;R&amp;8 Page &amp;P of &amp;N</oddFooter>
  </headerFooter>
  <drawing r:id="rId4"/>
  <legacy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R48"/>
  <sheetViews>
    <sheetView zoomScale="120" zoomScaleNormal="120" workbookViewId="0"/>
  </sheetViews>
  <sheetFormatPr defaultRowHeight="12.75" x14ac:dyDescent="0.2"/>
  <cols>
    <col min="1" max="1" width="1.7109375" customWidth="1"/>
    <col min="2" max="2" width="42.85546875" customWidth="1"/>
    <col min="3" max="3" width="12.140625" customWidth="1"/>
    <col min="4" max="4" width="2.7109375" customWidth="1"/>
    <col min="5" max="5" width="40.7109375" customWidth="1"/>
    <col min="6" max="10" width="11.7109375" customWidth="1"/>
  </cols>
  <sheetData>
    <row r="1" spans="1:18" ht="23.25" x14ac:dyDescent="0.35">
      <c r="A1" s="17" t="s">
        <v>24</v>
      </c>
      <c r="B1" s="17"/>
      <c r="C1" s="22"/>
      <c r="D1" s="22"/>
      <c r="E1" s="22"/>
      <c r="F1" s="22"/>
      <c r="G1" s="22"/>
      <c r="H1" s="22"/>
      <c r="I1" s="22"/>
      <c r="J1" s="22"/>
      <c r="K1" s="22"/>
      <c r="L1" s="22"/>
      <c r="M1" s="22"/>
      <c r="N1" s="22"/>
      <c r="O1" s="22"/>
      <c r="P1" s="22"/>
      <c r="Q1" s="22"/>
      <c r="R1" s="22"/>
    </row>
    <row r="2" spans="1:18" ht="19.5" x14ac:dyDescent="0.3">
      <c r="A2" s="20"/>
      <c r="B2" s="20"/>
      <c r="C2" s="21"/>
      <c r="D2" s="21"/>
      <c r="E2" s="21"/>
      <c r="F2" s="21"/>
      <c r="G2" s="21"/>
      <c r="H2" s="21"/>
      <c r="I2" s="21"/>
      <c r="J2" s="21"/>
      <c r="K2" s="21"/>
      <c r="L2" s="21"/>
      <c r="M2" s="21"/>
      <c r="N2" s="21"/>
      <c r="O2" s="21"/>
      <c r="P2" s="21"/>
      <c r="Q2" s="21"/>
      <c r="R2" s="21"/>
    </row>
    <row r="4" spans="1:18" x14ac:dyDescent="0.2">
      <c r="B4" s="24" t="s">
        <v>15</v>
      </c>
      <c r="C4" s="26"/>
    </row>
    <row r="5" spans="1:18" x14ac:dyDescent="0.2">
      <c r="B5" s="27"/>
      <c r="C5" s="28"/>
    </row>
    <row r="6" spans="1:18" x14ac:dyDescent="0.2">
      <c r="B6" s="34" t="s">
        <v>26</v>
      </c>
      <c r="C6" s="37">
        <v>750000</v>
      </c>
    </row>
    <row r="7" spans="1:18" x14ac:dyDescent="0.2">
      <c r="B7" s="34" t="s">
        <v>27</v>
      </c>
      <c r="C7" s="37">
        <v>45000</v>
      </c>
    </row>
    <row r="8" spans="1:18" x14ac:dyDescent="0.2">
      <c r="B8" s="34" t="s">
        <v>28</v>
      </c>
      <c r="C8" s="37">
        <v>140000</v>
      </c>
    </row>
    <row r="9" spans="1:18" x14ac:dyDescent="0.2">
      <c r="B9" s="34" t="s">
        <v>29</v>
      </c>
      <c r="C9" s="37">
        <v>90000</v>
      </c>
    </row>
    <row r="10" spans="1:18" x14ac:dyDescent="0.2">
      <c r="B10" s="35" t="s">
        <v>30</v>
      </c>
      <c r="C10" s="36">
        <f>C6+C7+C8-C9</f>
        <v>845000</v>
      </c>
      <c r="D10" t="s">
        <v>69</v>
      </c>
    </row>
    <row r="12" spans="1:18" x14ac:dyDescent="0.2">
      <c r="B12" s="24" t="s">
        <v>16</v>
      </c>
      <c r="C12" s="26"/>
    </row>
    <row r="13" spans="1:18" x14ac:dyDescent="0.2">
      <c r="B13" s="27"/>
      <c r="C13" s="28"/>
    </row>
    <row r="14" spans="1:18" x14ac:dyDescent="0.2">
      <c r="B14" s="34" t="s">
        <v>26</v>
      </c>
      <c r="C14" s="37">
        <v>1300000</v>
      </c>
    </row>
    <row r="15" spans="1:18" x14ac:dyDescent="0.2">
      <c r="B15" s="34" t="s">
        <v>31</v>
      </c>
      <c r="C15" s="37">
        <v>120000</v>
      </c>
    </row>
    <row r="16" spans="1:18" x14ac:dyDescent="0.2">
      <c r="B16" s="34" t="s">
        <v>32</v>
      </c>
      <c r="C16" s="37">
        <v>84500</v>
      </c>
    </row>
    <row r="17" spans="2:8" x14ac:dyDescent="0.2">
      <c r="B17" s="34" t="s">
        <v>29</v>
      </c>
      <c r="C17" s="37">
        <v>90000</v>
      </c>
    </row>
    <row r="18" spans="2:8" x14ac:dyDescent="0.2">
      <c r="B18" s="35" t="s">
        <v>30</v>
      </c>
      <c r="C18" s="36">
        <f>C14+C15+C16-C17</f>
        <v>1414500</v>
      </c>
      <c r="D18" t="s">
        <v>70</v>
      </c>
    </row>
    <row r="20" spans="2:8" x14ac:dyDescent="0.2">
      <c r="B20" s="24" t="s">
        <v>25</v>
      </c>
      <c r="C20" s="26"/>
    </row>
    <row r="21" spans="2:8" x14ac:dyDescent="0.2">
      <c r="B21" s="27"/>
      <c r="C21" s="28"/>
    </row>
    <row r="22" spans="2:8" x14ac:dyDescent="0.2">
      <c r="B22" s="27" t="s">
        <v>26</v>
      </c>
      <c r="C22" s="28">
        <f>C14-C6</f>
        <v>550000</v>
      </c>
      <c r="D22" t="s">
        <v>71</v>
      </c>
    </row>
    <row r="23" spans="2:8" x14ac:dyDescent="0.2">
      <c r="B23" s="27"/>
      <c r="C23" s="28"/>
    </row>
    <row r="24" spans="2:8" x14ac:dyDescent="0.2">
      <c r="B24" s="27" t="s">
        <v>30</v>
      </c>
      <c r="C24" s="28">
        <f>C18-C10</f>
        <v>569500</v>
      </c>
      <c r="E24" s="24" t="s">
        <v>47</v>
      </c>
      <c r="F24" s="25"/>
      <c r="G24" s="25"/>
      <c r="H24" s="26" t="s">
        <v>66</v>
      </c>
    </row>
    <row r="25" spans="2:8" x14ac:dyDescent="0.2">
      <c r="B25" s="27"/>
      <c r="C25" s="28"/>
    </row>
    <row r="26" spans="2:8" x14ac:dyDescent="0.2">
      <c r="B26" s="29" t="s">
        <v>49</v>
      </c>
      <c r="C26" s="30">
        <f>C24-C22</f>
        <v>19500</v>
      </c>
      <c r="D26" t="s">
        <v>72</v>
      </c>
    </row>
    <row r="28" spans="2:8" x14ac:dyDescent="0.2">
      <c r="B28" s="24" t="s">
        <v>33</v>
      </c>
      <c r="C28" s="26"/>
    </row>
    <row r="29" spans="2:8" x14ac:dyDescent="0.2">
      <c r="B29" s="27"/>
      <c r="C29" s="28"/>
    </row>
    <row r="30" spans="2:8" x14ac:dyDescent="0.2">
      <c r="B30" s="27" t="s">
        <v>34</v>
      </c>
      <c r="C30" s="28">
        <f>C8</f>
        <v>140000</v>
      </c>
      <c r="D30" t="s">
        <v>73</v>
      </c>
    </row>
    <row r="31" spans="2:8" x14ac:dyDescent="0.2">
      <c r="B31" s="27" t="s">
        <v>38</v>
      </c>
      <c r="C31" s="28">
        <f>C30</f>
        <v>140000</v>
      </c>
      <c r="D31" t="s">
        <v>74</v>
      </c>
    </row>
    <row r="32" spans="2:8" x14ac:dyDescent="0.2">
      <c r="B32" s="27"/>
      <c r="C32" s="28"/>
    </row>
    <row r="33" spans="2:7" x14ac:dyDescent="0.2">
      <c r="B33" s="27" t="s">
        <v>35</v>
      </c>
      <c r="C33" s="28">
        <f>C26</f>
        <v>19500</v>
      </c>
      <c r="D33" t="s">
        <v>75</v>
      </c>
    </row>
    <row r="34" spans="2:7" x14ac:dyDescent="0.2">
      <c r="B34" s="27" t="s">
        <v>36</v>
      </c>
      <c r="C34" s="28">
        <f>C31+C33</f>
        <v>159500</v>
      </c>
      <c r="D34" t="s">
        <v>76</v>
      </c>
    </row>
    <row r="35" spans="2:7" x14ac:dyDescent="0.2">
      <c r="B35" s="29" t="s">
        <v>37</v>
      </c>
      <c r="C35" s="30">
        <f>C31</f>
        <v>140000</v>
      </c>
      <c r="D35" t="s">
        <v>77</v>
      </c>
    </row>
    <row r="38" spans="2:7" x14ac:dyDescent="0.2">
      <c r="B38" s="24" t="s">
        <v>46</v>
      </c>
      <c r="C38" s="26"/>
    </row>
    <row r="39" spans="2:7" x14ac:dyDescent="0.2">
      <c r="B39" s="27"/>
      <c r="C39" s="28"/>
    </row>
    <row r="40" spans="2:7" x14ac:dyDescent="0.2">
      <c r="B40" s="27" t="s">
        <v>31</v>
      </c>
      <c r="C40" s="28">
        <f>C15</f>
        <v>120000</v>
      </c>
      <c r="D40" t="s">
        <v>78</v>
      </c>
    </row>
    <row r="41" spans="2:7" x14ac:dyDescent="0.2">
      <c r="B41" s="27" t="s">
        <v>32</v>
      </c>
      <c r="C41" s="28">
        <f>C16</f>
        <v>84500</v>
      </c>
      <c r="D41" t="s">
        <v>79</v>
      </c>
    </row>
    <row r="42" spans="2:7" x14ac:dyDescent="0.2">
      <c r="B42" s="27" t="s">
        <v>39</v>
      </c>
      <c r="C42" s="28">
        <f>SUM(C40:C41)</f>
        <v>204500</v>
      </c>
      <c r="D42" t="s">
        <v>80</v>
      </c>
    </row>
    <row r="43" spans="2:7" x14ac:dyDescent="0.2">
      <c r="B43" s="27"/>
      <c r="C43" s="28"/>
    </row>
    <row r="44" spans="2:7" x14ac:dyDescent="0.2">
      <c r="B44" s="27" t="s">
        <v>40</v>
      </c>
      <c r="C44" s="28"/>
    </row>
    <row r="45" spans="2:7" x14ac:dyDescent="0.2">
      <c r="B45" s="27" t="s">
        <v>27</v>
      </c>
      <c r="C45" s="28">
        <f>C7</f>
        <v>45000</v>
      </c>
      <c r="D45" t="s">
        <v>81</v>
      </c>
    </row>
    <row r="46" spans="2:7" x14ac:dyDescent="0.2">
      <c r="B46" s="27"/>
      <c r="C46" s="28"/>
    </row>
    <row r="47" spans="2:7" x14ac:dyDescent="0.2">
      <c r="B47" s="29" t="s">
        <v>41</v>
      </c>
      <c r="C47" s="30">
        <f>C42-C45</f>
        <v>159500</v>
      </c>
      <c r="E47" s="24" t="s">
        <v>67</v>
      </c>
      <c r="F47" s="26"/>
      <c r="G47" s="26"/>
    </row>
    <row r="48" spans="2:7" x14ac:dyDescent="0.2">
      <c r="D48" t="s">
        <v>82</v>
      </c>
    </row>
  </sheetData>
  <phoneticPr fontId="2" type="noConversion"/>
  <pageMargins left="0.74803149606299213" right="0.74803149606299213" top="0.98425196850393704" bottom="0.98425196850393704" header="0.51181102362204722" footer="0.51181102362204722"/>
  <pageSetup paperSize="9" scale="57" orientation="landscape" r:id="rId1"/>
  <headerFooter alignWithMargins="0">
    <oddHeader>&amp;L&amp;8&amp;F &amp;A</oddHeader>
    <oddFooter>&amp;L© Adkins Matchett &amp;&amp; Toy 2008 - 2014&amp;R&amp;8 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Q116"/>
  <sheetViews>
    <sheetView zoomScale="120" zoomScaleNormal="120" workbookViewId="0"/>
  </sheetViews>
  <sheetFormatPr defaultRowHeight="12.75" x14ac:dyDescent="0.2"/>
  <cols>
    <col min="1" max="1" width="1.7109375" customWidth="1"/>
    <col min="2" max="2" width="48.28515625" customWidth="1"/>
    <col min="3" max="3" width="12.140625" customWidth="1"/>
    <col min="4" max="4" width="4.28515625" customWidth="1"/>
    <col min="5" max="5" width="40.7109375" customWidth="1"/>
    <col min="6" max="7" width="11.7109375" customWidth="1"/>
    <col min="8" max="8" width="15.7109375" customWidth="1"/>
    <col min="9" max="10" width="11.7109375" customWidth="1"/>
  </cols>
  <sheetData>
    <row r="1" spans="1:17" ht="23.25" x14ac:dyDescent="0.35">
      <c r="A1" s="17" t="s">
        <v>42</v>
      </c>
      <c r="B1" s="17"/>
      <c r="C1" s="22"/>
      <c r="D1" s="22"/>
      <c r="E1" s="22"/>
      <c r="F1" s="22"/>
      <c r="G1" s="22"/>
      <c r="H1" s="22"/>
      <c r="I1" s="22"/>
      <c r="J1" s="22"/>
      <c r="K1" s="22"/>
      <c r="L1" s="22"/>
      <c r="M1" s="22"/>
      <c r="N1" s="22"/>
      <c r="O1" s="22"/>
      <c r="P1" s="22"/>
      <c r="Q1" s="22"/>
    </row>
    <row r="2" spans="1:17" ht="19.5" x14ac:dyDescent="0.3">
      <c r="A2" s="20"/>
      <c r="B2" s="20"/>
      <c r="C2" s="21"/>
      <c r="D2" s="21"/>
      <c r="E2" s="21"/>
      <c r="F2" s="21"/>
      <c r="G2" s="21"/>
      <c r="H2" s="21"/>
      <c r="I2" s="21"/>
      <c r="J2" s="21"/>
      <c r="K2" s="21"/>
      <c r="L2" s="21"/>
      <c r="M2" s="21"/>
      <c r="N2" s="21"/>
      <c r="O2" s="21"/>
      <c r="P2" s="21"/>
      <c r="Q2" s="21"/>
    </row>
    <row r="4" spans="1:17" x14ac:dyDescent="0.2">
      <c r="B4" s="24" t="s">
        <v>15</v>
      </c>
      <c r="C4" s="26"/>
    </row>
    <row r="5" spans="1:17" x14ac:dyDescent="0.2">
      <c r="B5" s="27"/>
      <c r="C5" s="28"/>
    </row>
    <row r="6" spans="1:17" x14ac:dyDescent="0.2">
      <c r="B6" s="27" t="s">
        <v>26</v>
      </c>
      <c r="C6" s="28">
        <f>'Example 1'!C6</f>
        <v>750000</v>
      </c>
    </row>
    <row r="7" spans="1:17" x14ac:dyDescent="0.2">
      <c r="B7" s="31" t="s">
        <v>43</v>
      </c>
      <c r="C7" s="28">
        <f>'Example 1'!C7</f>
        <v>45000</v>
      </c>
    </row>
    <row r="8" spans="1:17" x14ac:dyDescent="0.2">
      <c r="B8" s="27" t="s">
        <v>28</v>
      </c>
      <c r="C8" s="28">
        <f>'Example 1'!C8</f>
        <v>140000</v>
      </c>
    </row>
    <row r="9" spans="1:17" x14ac:dyDescent="0.2">
      <c r="B9" s="27" t="s">
        <v>29</v>
      </c>
      <c r="C9" s="28">
        <f>'Example 1'!C9</f>
        <v>90000</v>
      </c>
    </row>
    <row r="10" spans="1:17" x14ac:dyDescent="0.2">
      <c r="B10" s="31" t="s">
        <v>44</v>
      </c>
      <c r="C10" s="38">
        <v>7000</v>
      </c>
    </row>
    <row r="11" spans="1:17" x14ac:dyDescent="0.2">
      <c r="B11" s="29" t="s">
        <v>30</v>
      </c>
      <c r="C11" s="30">
        <f>C6+C7+C8-C9+C10</f>
        <v>852000</v>
      </c>
      <c r="D11" t="s">
        <v>83</v>
      </c>
    </row>
    <row r="13" spans="1:17" x14ac:dyDescent="0.2">
      <c r="B13" s="24" t="s">
        <v>16</v>
      </c>
      <c r="C13" s="26"/>
    </row>
    <row r="14" spans="1:17" x14ac:dyDescent="0.2">
      <c r="B14" s="27"/>
      <c r="C14" s="28"/>
    </row>
    <row r="15" spans="1:17" x14ac:dyDescent="0.2">
      <c r="B15" s="27" t="s">
        <v>26</v>
      </c>
      <c r="C15" s="28">
        <f>'Example 1'!C14</f>
        <v>1300000</v>
      </c>
    </row>
    <row r="16" spans="1:17" x14ac:dyDescent="0.2">
      <c r="B16" s="27" t="s">
        <v>31</v>
      </c>
      <c r="C16" s="28">
        <f>'Example 1'!C15</f>
        <v>120000</v>
      </c>
    </row>
    <row r="17" spans="2:9" x14ac:dyDescent="0.2">
      <c r="B17" s="27" t="s">
        <v>32</v>
      </c>
      <c r="C17" s="28">
        <f>'Example 1'!C16</f>
        <v>84500</v>
      </c>
    </row>
    <row r="18" spans="2:9" x14ac:dyDescent="0.2">
      <c r="B18" s="27" t="s">
        <v>29</v>
      </c>
      <c r="C18" s="28">
        <f>'Example 1'!C17</f>
        <v>90000</v>
      </c>
    </row>
    <row r="19" spans="2:9" x14ac:dyDescent="0.2">
      <c r="B19" s="31" t="s">
        <v>45</v>
      </c>
      <c r="C19" s="38">
        <v>66000</v>
      </c>
    </row>
    <row r="20" spans="2:9" x14ac:dyDescent="0.2">
      <c r="B20" s="29" t="s">
        <v>30</v>
      </c>
      <c r="C20" s="30">
        <f>C15+C16+C17-C18+C19</f>
        <v>1480500</v>
      </c>
      <c r="D20" t="s">
        <v>84</v>
      </c>
    </row>
    <row r="22" spans="2:9" x14ac:dyDescent="0.2">
      <c r="B22" s="24" t="s">
        <v>25</v>
      </c>
      <c r="C22" s="26"/>
    </row>
    <row r="23" spans="2:9" x14ac:dyDescent="0.2">
      <c r="B23" s="27"/>
      <c r="C23" s="28"/>
    </row>
    <row r="24" spans="2:9" x14ac:dyDescent="0.2">
      <c r="B24" s="27" t="s">
        <v>26</v>
      </c>
      <c r="C24" s="28">
        <f>C15-C6</f>
        <v>550000</v>
      </c>
    </row>
    <row r="25" spans="2:9" x14ac:dyDescent="0.2">
      <c r="B25" s="27"/>
      <c r="C25" s="28"/>
      <c r="H25" s="32" t="s">
        <v>64</v>
      </c>
      <c r="I25" s="26"/>
    </row>
    <row r="26" spans="2:9" x14ac:dyDescent="0.2">
      <c r="B26" s="27" t="s">
        <v>30</v>
      </c>
      <c r="C26" s="28">
        <f>C20-C11</f>
        <v>628500</v>
      </c>
      <c r="E26" s="24" t="s">
        <v>47</v>
      </c>
      <c r="F26" s="25"/>
      <c r="G26" s="26"/>
    </row>
    <row r="27" spans="2:9" x14ac:dyDescent="0.2">
      <c r="B27" s="27"/>
      <c r="C27" s="28"/>
      <c r="H27" s="32" t="s">
        <v>65</v>
      </c>
      <c r="I27" s="26"/>
    </row>
    <row r="28" spans="2:9" x14ac:dyDescent="0.2">
      <c r="B28" s="29" t="s">
        <v>49</v>
      </c>
      <c r="C28" s="30">
        <f>C26-C24</f>
        <v>78500</v>
      </c>
    </row>
    <row r="30" spans="2:9" x14ac:dyDescent="0.2">
      <c r="B30" s="24" t="s">
        <v>33</v>
      </c>
      <c r="C30" s="26"/>
    </row>
    <row r="31" spans="2:9" x14ac:dyDescent="0.2">
      <c r="B31" s="27"/>
      <c r="C31" s="28"/>
    </row>
    <row r="32" spans="2:9" x14ac:dyDescent="0.2">
      <c r="B32" s="27" t="s">
        <v>34</v>
      </c>
      <c r="C32" s="28">
        <f>C8</f>
        <v>140000</v>
      </c>
    </row>
    <row r="33" spans="2:4" x14ac:dyDescent="0.2">
      <c r="B33" s="27" t="s">
        <v>38</v>
      </c>
      <c r="C33" s="28">
        <f>SUM(C32)</f>
        <v>140000</v>
      </c>
    </row>
    <row r="34" spans="2:4" x14ac:dyDescent="0.2">
      <c r="B34" s="27"/>
      <c r="C34" s="28"/>
    </row>
    <row r="35" spans="2:4" x14ac:dyDescent="0.2">
      <c r="B35" s="27" t="s">
        <v>35</v>
      </c>
      <c r="C35" s="28">
        <f>C28</f>
        <v>78500</v>
      </c>
    </row>
    <row r="36" spans="2:4" x14ac:dyDescent="0.2">
      <c r="B36" s="27" t="s">
        <v>36</v>
      </c>
      <c r="C36" s="28">
        <f>C33+C35</f>
        <v>218500</v>
      </c>
      <c r="D36" t="s">
        <v>85</v>
      </c>
    </row>
    <row r="37" spans="2:4" x14ac:dyDescent="0.2">
      <c r="B37" s="29" t="s">
        <v>37</v>
      </c>
      <c r="C37" s="30">
        <f>C33</f>
        <v>140000</v>
      </c>
    </row>
    <row r="40" spans="2:4" x14ac:dyDescent="0.2">
      <c r="B40" s="24" t="s">
        <v>46</v>
      </c>
      <c r="C40" s="26"/>
    </row>
    <row r="41" spans="2:4" x14ac:dyDescent="0.2">
      <c r="B41" s="27"/>
      <c r="C41" s="28"/>
    </row>
    <row r="42" spans="2:4" x14ac:dyDescent="0.2">
      <c r="B42" s="27" t="s">
        <v>31</v>
      </c>
      <c r="C42" s="28">
        <f>C16</f>
        <v>120000</v>
      </c>
    </row>
    <row r="43" spans="2:4" x14ac:dyDescent="0.2">
      <c r="B43" s="27" t="s">
        <v>32</v>
      </c>
      <c r="C43" s="28">
        <f>C17</f>
        <v>84500</v>
      </c>
    </row>
    <row r="44" spans="2:4" x14ac:dyDescent="0.2">
      <c r="B44" s="27" t="s">
        <v>39</v>
      </c>
      <c r="C44" s="28">
        <f>SUM(C42:C43)</f>
        <v>204500</v>
      </c>
    </row>
    <row r="45" spans="2:4" x14ac:dyDescent="0.2">
      <c r="B45" s="27"/>
      <c r="C45" s="28"/>
    </row>
    <row r="46" spans="2:4" x14ac:dyDescent="0.2">
      <c r="B46" s="27" t="s">
        <v>40</v>
      </c>
      <c r="C46" s="28"/>
    </row>
    <row r="47" spans="2:4" x14ac:dyDescent="0.2">
      <c r="B47" s="27" t="str">
        <f>B7</f>
        <v>Expected return on plan assets</v>
      </c>
      <c r="C47" s="28">
        <f>C7</f>
        <v>45000</v>
      </c>
    </row>
    <row r="48" spans="2:4" x14ac:dyDescent="0.2">
      <c r="B48" s="27"/>
      <c r="C48" s="28"/>
    </row>
    <row r="49" spans="2:9" x14ac:dyDescent="0.2">
      <c r="B49" s="27" t="str">
        <f>B10</f>
        <v>Experience gain / (loss) on plan assets</v>
      </c>
      <c r="C49" s="28">
        <f>C10</f>
        <v>7000</v>
      </c>
    </row>
    <row r="50" spans="2:9" x14ac:dyDescent="0.2">
      <c r="B50" s="27" t="str">
        <f>B19</f>
        <v>Actuarial loss / (gain) on plan obligations</v>
      </c>
      <c r="C50" s="28">
        <f>C19</f>
        <v>66000</v>
      </c>
    </row>
    <row r="51" spans="2:9" x14ac:dyDescent="0.2">
      <c r="B51" s="27"/>
      <c r="C51" s="28"/>
      <c r="H51" s="32" t="s">
        <v>62</v>
      </c>
      <c r="I51" s="26"/>
    </row>
    <row r="52" spans="2:9" x14ac:dyDescent="0.2">
      <c r="B52" s="29" t="s">
        <v>41</v>
      </c>
      <c r="C52" s="30">
        <f>C44-C47-C49+C50</f>
        <v>218500</v>
      </c>
      <c r="E52" s="24" t="s">
        <v>48</v>
      </c>
      <c r="F52" s="26"/>
      <c r="G52" s="26"/>
    </row>
    <row r="53" spans="2:9" x14ac:dyDescent="0.2">
      <c r="D53" t="s">
        <v>86</v>
      </c>
      <c r="H53" s="32" t="s">
        <v>63</v>
      </c>
      <c r="I53" s="26"/>
    </row>
    <row r="55" spans="2:9" x14ac:dyDescent="0.2">
      <c r="B55" s="24" t="s">
        <v>50</v>
      </c>
      <c r="C55" s="26"/>
    </row>
    <row r="56" spans="2:9" x14ac:dyDescent="0.2">
      <c r="B56" s="27"/>
      <c r="C56" s="28"/>
    </row>
    <row r="57" spans="2:9" x14ac:dyDescent="0.2">
      <c r="B57" s="33" t="s">
        <v>59</v>
      </c>
      <c r="C57" s="28"/>
    </row>
    <row r="58" spans="2:9" x14ac:dyDescent="0.2">
      <c r="B58" s="27" t="s">
        <v>31</v>
      </c>
      <c r="C58" s="28">
        <f>C42</f>
        <v>120000</v>
      </c>
      <c r="D58" t="s">
        <v>87</v>
      </c>
    </row>
    <row r="59" spans="2:9" x14ac:dyDescent="0.2">
      <c r="B59" s="27" t="s">
        <v>51</v>
      </c>
      <c r="C59" s="28">
        <f>SUM(C58)</f>
        <v>120000</v>
      </c>
    </row>
    <row r="60" spans="2:9" x14ac:dyDescent="0.2">
      <c r="B60" s="27"/>
      <c r="C60" s="28"/>
    </row>
    <row r="61" spans="2:9" x14ac:dyDescent="0.2">
      <c r="B61" s="27" t="s">
        <v>32</v>
      </c>
      <c r="C61" s="28">
        <f>C43</f>
        <v>84500</v>
      </c>
      <c r="D61" t="s">
        <v>88</v>
      </c>
    </row>
    <row r="62" spans="2:9" x14ac:dyDescent="0.2">
      <c r="B62" s="27" t="s">
        <v>40</v>
      </c>
      <c r="C62" s="28"/>
    </row>
    <row r="63" spans="2:9" x14ac:dyDescent="0.2">
      <c r="B63" s="27" t="str">
        <f>B47</f>
        <v>Expected return on plan assets</v>
      </c>
      <c r="C63" s="28">
        <f>C47</f>
        <v>45000</v>
      </c>
      <c r="D63" t="s">
        <v>89</v>
      </c>
    </row>
    <row r="64" spans="2:9" x14ac:dyDescent="0.2">
      <c r="B64" s="27" t="s">
        <v>52</v>
      </c>
      <c r="C64" s="28">
        <f>C61-C63</f>
        <v>39500</v>
      </c>
      <c r="D64" t="s">
        <v>90</v>
      </c>
    </row>
    <row r="65" spans="2:4" x14ac:dyDescent="0.2">
      <c r="B65" s="27"/>
      <c r="C65" s="28"/>
    </row>
    <row r="66" spans="2:4" x14ac:dyDescent="0.2">
      <c r="B66" s="27" t="s">
        <v>54</v>
      </c>
      <c r="C66" s="28">
        <f>C59+C64</f>
        <v>159500</v>
      </c>
      <c r="D66" t="s">
        <v>91</v>
      </c>
    </row>
    <row r="67" spans="2:4" x14ac:dyDescent="0.2">
      <c r="B67" s="27"/>
      <c r="C67" s="28"/>
    </row>
    <row r="68" spans="2:4" x14ac:dyDescent="0.2">
      <c r="B68" s="33" t="s">
        <v>68</v>
      </c>
      <c r="C68" s="28"/>
    </row>
    <row r="69" spans="2:4" x14ac:dyDescent="0.2">
      <c r="B69" s="27" t="str">
        <f>B49</f>
        <v>Experience gain / (loss) on plan assets</v>
      </c>
      <c r="C69" s="28">
        <f>C49</f>
        <v>7000</v>
      </c>
      <c r="D69" t="s">
        <v>92</v>
      </c>
    </row>
    <row r="70" spans="2:4" x14ac:dyDescent="0.2">
      <c r="B70" s="27" t="str">
        <f>B50</f>
        <v>Actuarial loss / (gain) on plan obligations</v>
      </c>
      <c r="C70" s="28">
        <f>C50</f>
        <v>66000</v>
      </c>
      <c r="D70" t="s">
        <v>93</v>
      </c>
    </row>
    <row r="71" spans="2:4" x14ac:dyDescent="0.2">
      <c r="B71" s="27" t="s">
        <v>53</v>
      </c>
      <c r="C71" s="28">
        <f>C70-C69</f>
        <v>59000</v>
      </c>
      <c r="D71" t="s">
        <v>94</v>
      </c>
    </row>
    <row r="72" spans="2:4" x14ac:dyDescent="0.2">
      <c r="B72" s="27"/>
      <c r="C72" s="28"/>
    </row>
    <row r="73" spans="2:4" x14ac:dyDescent="0.2">
      <c r="B73" s="33" t="s">
        <v>61</v>
      </c>
      <c r="C73" s="28">
        <f>C66+C71</f>
        <v>218500</v>
      </c>
      <c r="D73" t="s">
        <v>95</v>
      </c>
    </row>
    <row r="74" spans="2:4" x14ac:dyDescent="0.2">
      <c r="B74" s="29"/>
      <c r="C74" s="30"/>
    </row>
    <row r="76" spans="2:4" x14ac:dyDescent="0.2">
      <c r="B76" s="24" t="s">
        <v>55</v>
      </c>
      <c r="C76" s="26"/>
    </row>
    <row r="77" spans="2:4" x14ac:dyDescent="0.2">
      <c r="B77" s="27"/>
      <c r="C77" s="28"/>
    </row>
    <row r="78" spans="2:4" x14ac:dyDescent="0.2">
      <c r="B78" s="31" t="str">
        <f>B57</f>
        <v>Income statement components</v>
      </c>
      <c r="C78" s="28"/>
    </row>
    <row r="79" spans="2:4" x14ac:dyDescent="0.2">
      <c r="B79" s="27" t="s">
        <v>31</v>
      </c>
      <c r="C79" s="28">
        <f>C58</f>
        <v>120000</v>
      </c>
    </row>
    <row r="80" spans="2:4" x14ac:dyDescent="0.2">
      <c r="B80" s="27" t="s">
        <v>32</v>
      </c>
      <c r="C80" s="28">
        <f>C61</f>
        <v>84500</v>
      </c>
    </row>
    <row r="81" spans="2:4" x14ac:dyDescent="0.2">
      <c r="B81" s="27" t="s">
        <v>40</v>
      </c>
      <c r="C81" s="28"/>
    </row>
    <row r="82" spans="2:4" x14ac:dyDescent="0.2">
      <c r="B82" s="27" t="str">
        <f>B63</f>
        <v>Expected return on plan assets</v>
      </c>
      <c r="C82" s="28">
        <f>C63</f>
        <v>45000</v>
      </c>
    </row>
    <row r="83" spans="2:4" x14ac:dyDescent="0.2">
      <c r="B83" s="27"/>
      <c r="C83" s="28"/>
    </row>
    <row r="84" spans="2:4" x14ac:dyDescent="0.2">
      <c r="B84" s="27" t="str">
        <f>B69</f>
        <v>Experience gain / (loss) on plan assets</v>
      </c>
      <c r="C84" s="28">
        <f>C69</f>
        <v>7000</v>
      </c>
    </row>
    <row r="85" spans="2:4" x14ac:dyDescent="0.2">
      <c r="B85" s="27" t="str">
        <f>B70</f>
        <v>Actuarial loss / (gain) on plan obligations</v>
      </c>
      <c r="C85" s="28">
        <f>C70</f>
        <v>66000</v>
      </c>
    </row>
    <row r="86" spans="2:4" x14ac:dyDescent="0.2">
      <c r="B86" s="27" t="s">
        <v>56</v>
      </c>
      <c r="C86" s="28">
        <f>C79+C80-C82-C84+C85</f>
        <v>218500</v>
      </c>
      <c r="D86" t="s">
        <v>96</v>
      </c>
    </row>
    <row r="87" spans="2:4" x14ac:dyDescent="0.2">
      <c r="B87" s="27"/>
      <c r="C87" s="28"/>
    </row>
    <row r="88" spans="2:4" x14ac:dyDescent="0.2">
      <c r="B88" s="27" t="s">
        <v>54</v>
      </c>
      <c r="C88" s="28">
        <f>C86</f>
        <v>218500</v>
      </c>
      <c r="D88" t="s">
        <v>97</v>
      </c>
    </row>
    <row r="89" spans="2:4" x14ac:dyDescent="0.2">
      <c r="B89" s="27"/>
      <c r="C89" s="28"/>
    </row>
    <row r="90" spans="2:4" x14ac:dyDescent="0.2">
      <c r="B90" s="33" t="s">
        <v>60</v>
      </c>
      <c r="C90" s="28">
        <v>0</v>
      </c>
      <c r="D90">
        <v>0</v>
      </c>
    </row>
    <row r="91" spans="2:4" x14ac:dyDescent="0.2">
      <c r="B91" s="27"/>
      <c r="C91" s="28"/>
    </row>
    <row r="92" spans="2:4" x14ac:dyDescent="0.2">
      <c r="B92" s="33" t="s">
        <v>61</v>
      </c>
      <c r="C92" s="28">
        <f>C88+C90</f>
        <v>218500</v>
      </c>
      <c r="D92" t="s">
        <v>98</v>
      </c>
    </row>
    <row r="93" spans="2:4" x14ac:dyDescent="0.2">
      <c r="B93" s="29"/>
      <c r="C93" s="30"/>
    </row>
    <row r="96" spans="2:4" x14ac:dyDescent="0.2">
      <c r="B96" s="24" t="s">
        <v>57</v>
      </c>
      <c r="C96" s="26"/>
    </row>
    <row r="97" spans="2:4" x14ac:dyDescent="0.2">
      <c r="B97" s="27"/>
      <c r="C97" s="28"/>
    </row>
    <row r="98" spans="2:4" x14ac:dyDescent="0.2">
      <c r="B98" s="33" t="str">
        <f>B78</f>
        <v>Income statement components</v>
      </c>
      <c r="C98" s="28"/>
    </row>
    <row r="99" spans="2:4" x14ac:dyDescent="0.2">
      <c r="B99" s="27" t="s">
        <v>31</v>
      </c>
      <c r="C99" s="28">
        <f>C79</f>
        <v>120000</v>
      </c>
    </row>
    <row r="100" spans="2:4" x14ac:dyDescent="0.2">
      <c r="B100" s="27" t="s">
        <v>32</v>
      </c>
      <c r="C100" s="28">
        <f>C80</f>
        <v>84500</v>
      </c>
    </row>
    <row r="101" spans="2:4" x14ac:dyDescent="0.2">
      <c r="B101" s="27" t="s">
        <v>40</v>
      </c>
      <c r="C101" s="28"/>
    </row>
    <row r="102" spans="2:4" x14ac:dyDescent="0.2">
      <c r="B102" s="27" t="str">
        <f>B82</f>
        <v>Expected return on plan assets</v>
      </c>
      <c r="C102" s="28">
        <f>C82</f>
        <v>45000</v>
      </c>
    </row>
    <row r="103" spans="2:4" x14ac:dyDescent="0.2">
      <c r="B103" s="27"/>
      <c r="C103" s="28"/>
    </row>
    <row r="104" spans="2:4" x14ac:dyDescent="0.2">
      <c r="B104" s="31" t="s">
        <v>58</v>
      </c>
      <c r="C104" s="38">
        <v>39000</v>
      </c>
    </row>
    <row r="105" spans="2:4" x14ac:dyDescent="0.2">
      <c r="B105" s="27" t="s">
        <v>56</v>
      </c>
      <c r="C105" s="28">
        <f>C99+C100-C102+C104</f>
        <v>198500</v>
      </c>
      <c r="D105" t="s">
        <v>99</v>
      </c>
    </row>
    <row r="106" spans="2:4" x14ac:dyDescent="0.2">
      <c r="B106" s="27"/>
      <c r="C106" s="28"/>
    </row>
    <row r="107" spans="2:4" x14ac:dyDescent="0.2">
      <c r="B107" s="27" t="s">
        <v>54</v>
      </c>
      <c r="C107" s="28">
        <f>C105</f>
        <v>198500</v>
      </c>
      <c r="D107" t="s">
        <v>100</v>
      </c>
    </row>
    <row r="108" spans="2:4" x14ac:dyDescent="0.2">
      <c r="B108" s="27"/>
      <c r="C108" s="28"/>
    </row>
    <row r="109" spans="2:4" x14ac:dyDescent="0.2">
      <c r="B109" s="33" t="str">
        <f>B90</f>
        <v>Other comprehensive income components</v>
      </c>
      <c r="C109" s="28"/>
    </row>
    <row r="110" spans="2:4" x14ac:dyDescent="0.2">
      <c r="B110" s="27" t="str">
        <f>B69</f>
        <v>Experience gain / (loss) on plan assets</v>
      </c>
      <c r="C110" s="28">
        <f>C84</f>
        <v>7000</v>
      </c>
    </row>
    <row r="111" spans="2:4" x14ac:dyDescent="0.2">
      <c r="B111" s="27" t="str">
        <f>B70</f>
        <v>Actuarial loss / (gain) on plan obligations</v>
      </c>
      <c r="C111" s="28">
        <f>C85</f>
        <v>66000</v>
      </c>
    </row>
    <row r="112" spans="2:4" x14ac:dyDescent="0.2">
      <c r="B112" s="27" t="str">
        <f>B104</f>
        <v>Amortization of actuarial and experience changes</v>
      </c>
      <c r="C112" s="28">
        <f>C104</f>
        <v>39000</v>
      </c>
    </row>
    <row r="113" spans="2:4" x14ac:dyDescent="0.2">
      <c r="B113" s="27" t="str">
        <f>B71</f>
        <v>Allocated to statement of comprehensive income</v>
      </c>
      <c r="C113" s="28">
        <f>C111-C110-C112</f>
        <v>20000</v>
      </c>
      <c r="D113" t="s">
        <v>101</v>
      </c>
    </row>
    <row r="114" spans="2:4" x14ac:dyDescent="0.2">
      <c r="B114" s="27"/>
      <c r="C114" s="28"/>
    </row>
    <row r="115" spans="2:4" x14ac:dyDescent="0.2">
      <c r="B115" s="33" t="s">
        <v>61</v>
      </c>
      <c r="C115" s="28">
        <f>C107+C113</f>
        <v>218500</v>
      </c>
      <c r="D115" t="s">
        <v>102</v>
      </c>
    </row>
    <row r="116" spans="2:4" x14ac:dyDescent="0.2">
      <c r="B116" s="29"/>
      <c r="C116" s="30"/>
    </row>
  </sheetData>
  <pageMargins left="0.74803149606299213" right="0.74803149606299213" top="0.98425196850393704" bottom="0.98425196850393704" header="0.51181102362204722" footer="0.51181102362204722"/>
  <pageSetup paperSize="9" scale="31" orientation="landscape" r:id="rId1"/>
  <headerFooter alignWithMargins="0">
    <oddHeader>&amp;L&amp;8&amp;F &amp;A</oddHeader>
    <oddFooter>&amp;L© Adkins Matchett &amp;&amp; Toy 2008 - 2014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Intro</vt:lpstr>
      <vt:lpstr>Example 1</vt:lpstr>
      <vt:lpstr>Example 2</vt:lpstr>
      <vt:lpstr>'Example 2'!Acq</vt:lpstr>
      <vt:lpstr>Acq</vt:lpstr>
      <vt:lpstr>'Example 2'!Tgt</vt:lpstr>
      <vt:lpstr>Tgt</vt:lpstr>
    </vt:vector>
  </TitlesOfParts>
  <Company>AMT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mmoore</dc:creator>
  <cp:lastModifiedBy>Bhupen Mistry</cp:lastModifiedBy>
  <cp:lastPrinted>2012-11-27T10:17:38Z</cp:lastPrinted>
  <dcterms:created xsi:type="dcterms:W3CDTF">2008-02-13T09:24:48Z</dcterms:created>
  <dcterms:modified xsi:type="dcterms:W3CDTF">2017-01-25T09:24:27Z</dcterms:modified>
</cp:coreProperties>
</file>